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cutts/Dropbox/vannini_group/MCPH1/paper/manuscript_draft_MCPH1only/Finalised data/"/>
    </mc:Choice>
  </mc:AlternateContent>
  <xr:revisionPtr revIDLastSave="0" documentId="13_ncr:1_{6FD6615E-A23A-7B48-B954-022676BAA5F4}" xr6:coauthVersionLast="45" xr6:coauthVersionMax="45" xr10:uidLastSave="{00000000-0000-0000-0000-000000000000}"/>
  <bookViews>
    <workbookView xWindow="780" yWindow="960" windowWidth="27640" windowHeight="16280" xr2:uid="{C07729C0-2F11-314D-98FC-7299344B3A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1" l="1"/>
  <c r="N34" i="1"/>
  <c r="R34" i="1"/>
  <c r="R38" i="1"/>
  <c r="P38" i="1"/>
  <c r="O38" i="1"/>
  <c r="N38" i="1"/>
  <c r="S38" i="1" s="1"/>
  <c r="R37" i="1"/>
  <c r="P37" i="1"/>
  <c r="O37" i="1"/>
  <c r="N37" i="1"/>
  <c r="S37" i="1" s="1"/>
  <c r="R36" i="1"/>
  <c r="P36" i="1"/>
  <c r="O36" i="1"/>
  <c r="N36" i="1"/>
  <c r="S36" i="1" s="1"/>
  <c r="R35" i="1"/>
  <c r="P35" i="1"/>
  <c r="O35" i="1"/>
  <c r="N35" i="1"/>
  <c r="S35" i="1" s="1"/>
  <c r="P34" i="1"/>
  <c r="O34" i="1"/>
  <c r="C34" i="1"/>
  <c r="B34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R20" i="1"/>
  <c r="P20" i="1"/>
  <c r="O20" i="1"/>
  <c r="N20" i="1"/>
  <c r="S20" i="1" s="1"/>
  <c r="R19" i="1"/>
  <c r="P19" i="1"/>
  <c r="O19" i="1"/>
  <c r="N19" i="1"/>
  <c r="S19" i="1" s="1"/>
  <c r="R18" i="1"/>
  <c r="P18" i="1"/>
  <c r="O18" i="1"/>
  <c r="N18" i="1"/>
  <c r="S18" i="1" s="1"/>
  <c r="R17" i="1"/>
  <c r="P17" i="1"/>
  <c r="O17" i="1"/>
  <c r="N17" i="1"/>
  <c r="S17" i="1" s="1"/>
  <c r="R16" i="1"/>
  <c r="P16" i="1"/>
  <c r="O16" i="1"/>
  <c r="N16" i="1"/>
  <c r="S16" i="1" s="1"/>
  <c r="R15" i="1"/>
  <c r="P15" i="1"/>
  <c r="O15" i="1"/>
  <c r="N15" i="1"/>
  <c r="S15" i="1" s="1"/>
  <c r="R14" i="1"/>
  <c r="P14" i="1"/>
  <c r="O14" i="1"/>
  <c r="N14" i="1"/>
  <c r="S14" i="1" s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<sst xmlns="http://schemas.openxmlformats.org/spreadsheetml/2006/main" count="28" uniqueCount="12">
  <si>
    <t>SD</t>
  </si>
  <si>
    <t>Repeat 1</t>
  </si>
  <si>
    <t>Repeat 2</t>
  </si>
  <si>
    <t>Repeat 3</t>
  </si>
  <si>
    <t>Mean 1</t>
  </si>
  <si>
    <t>Mean 2</t>
  </si>
  <si>
    <t>Mean 3</t>
  </si>
  <si>
    <t>Mean All</t>
  </si>
  <si>
    <t>Condensin II pentamer</t>
  </si>
  <si>
    <t>Background corrected</t>
  </si>
  <si>
    <t>Raw Data</t>
  </si>
  <si>
    <t>Condensin II delCapG2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</si>
</sst>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3456-2A09-EF4F-B555-4B66F651C83B}">
  <dimension ref="A1:S43"/>
  <sheetViews>
    <sheetView tabSelected="1" topLeftCell="A6" workbookViewId="0">
      <selection activeCell="S14" sqref="S14"/>
    </sheetView>
  </sheetViews>
  <sheetFormatPr baseColWidth="10" defaultRowHeight="16" x14ac:dyDescent="0.2"/>
  <sheetData>
    <row r="1" spans="1:19" x14ac:dyDescent="0.2">
      <c r="A1" s="2" t="s">
        <v>8</v>
      </c>
    </row>
    <row r="2" spans="1:19" x14ac:dyDescent="0.2">
      <c r="A2" s="3" t="s">
        <v>10</v>
      </c>
    </row>
    <row r="3" spans="1:19" x14ac:dyDescent="0.2">
      <c r="B3" t="s">
        <v>1</v>
      </c>
      <c r="F3" t="s">
        <v>2</v>
      </c>
      <c r="J3" t="s">
        <v>3</v>
      </c>
    </row>
    <row r="4" spans="1:19" x14ac:dyDescent="0.2">
      <c r="A4" s="1">
        <v>0</v>
      </c>
      <c r="B4" s="1">
        <v>53.5</v>
      </c>
      <c r="C4" s="1">
        <v>40.9</v>
      </c>
      <c r="D4" s="1">
        <v>56.2</v>
      </c>
      <c r="E4" s="1"/>
      <c r="F4" s="1">
        <v>58.9</v>
      </c>
      <c r="G4" s="1">
        <v>52.2</v>
      </c>
      <c r="H4" s="1">
        <v>66.2</v>
      </c>
      <c r="I4" s="1"/>
      <c r="J4" s="1">
        <v>70</v>
      </c>
      <c r="K4" s="1">
        <v>85.6</v>
      </c>
      <c r="L4" s="1">
        <v>69.2</v>
      </c>
    </row>
    <row r="5" spans="1:19" x14ac:dyDescent="0.2">
      <c r="A5" s="1">
        <v>0.625</v>
      </c>
      <c r="B5" s="1">
        <v>127.2</v>
      </c>
      <c r="C5" s="1">
        <v>146.6</v>
      </c>
      <c r="D5" s="1">
        <v>127.8</v>
      </c>
      <c r="E5" s="1"/>
      <c r="F5" s="1">
        <v>126</v>
      </c>
      <c r="G5" s="1">
        <v>126.6</v>
      </c>
      <c r="H5" s="1">
        <v>132.19999999999999</v>
      </c>
      <c r="I5" s="1"/>
      <c r="J5" s="1">
        <v>141.80000000000001</v>
      </c>
      <c r="K5" s="1">
        <v>143.1</v>
      </c>
      <c r="L5" s="1">
        <v>138.4</v>
      </c>
    </row>
    <row r="6" spans="1:19" x14ac:dyDescent="0.2">
      <c r="A6" s="1">
        <v>1.25</v>
      </c>
      <c r="B6" s="1">
        <v>165.2</v>
      </c>
      <c r="C6" s="1">
        <v>151.6</v>
      </c>
      <c r="D6" s="1">
        <v>150.30000000000001</v>
      </c>
      <c r="E6" s="1"/>
      <c r="F6" s="1">
        <v>180.2</v>
      </c>
      <c r="G6" s="1">
        <v>162.4</v>
      </c>
      <c r="H6" s="1">
        <v>150.1</v>
      </c>
      <c r="I6" s="1"/>
      <c r="J6" s="1">
        <v>182.8</v>
      </c>
      <c r="K6" s="1">
        <v>176.8</v>
      </c>
      <c r="L6" s="1">
        <v>167.9</v>
      </c>
    </row>
    <row r="7" spans="1:19" x14ac:dyDescent="0.2">
      <c r="A7" s="1">
        <v>1.75</v>
      </c>
      <c r="B7" s="1">
        <v>162.1</v>
      </c>
      <c r="C7" s="1">
        <v>175.5</v>
      </c>
      <c r="D7" s="1">
        <v>174.5</v>
      </c>
      <c r="E7" s="1"/>
      <c r="F7" s="1">
        <v>179.9</v>
      </c>
      <c r="G7" s="1">
        <v>182.1</v>
      </c>
      <c r="H7" s="1">
        <v>186.5</v>
      </c>
      <c r="I7" s="1"/>
      <c r="J7" s="1">
        <v>189.3</v>
      </c>
      <c r="K7" s="1">
        <v>184.6</v>
      </c>
      <c r="L7" s="1">
        <v>188.8</v>
      </c>
    </row>
    <row r="8" spans="1:19" x14ac:dyDescent="0.2">
      <c r="A8" s="1">
        <v>2.5</v>
      </c>
      <c r="B8" s="1">
        <v>187.2</v>
      </c>
      <c r="C8" s="1">
        <v>196.1</v>
      </c>
      <c r="D8" s="1">
        <v>185.2</v>
      </c>
      <c r="E8" s="1"/>
      <c r="F8" s="1">
        <v>183.6</v>
      </c>
      <c r="G8" s="1">
        <v>203.8</v>
      </c>
      <c r="H8" s="1">
        <v>204.5</v>
      </c>
      <c r="I8" s="1"/>
      <c r="J8" s="1">
        <v>204.9</v>
      </c>
      <c r="K8" s="1">
        <v>201.7</v>
      </c>
      <c r="L8" s="1">
        <v>202.2</v>
      </c>
    </row>
    <row r="9" spans="1:19" x14ac:dyDescent="0.2">
      <c r="A9" s="1">
        <v>3.5</v>
      </c>
      <c r="B9" s="1">
        <v>201.2</v>
      </c>
      <c r="C9" s="1">
        <v>201.2</v>
      </c>
      <c r="D9" s="1">
        <v>202.2</v>
      </c>
      <c r="E9" s="1"/>
      <c r="F9" s="1">
        <v>213.8</v>
      </c>
      <c r="G9" s="1">
        <v>206.1</v>
      </c>
      <c r="H9" s="1">
        <v>209.3</v>
      </c>
      <c r="I9" s="1"/>
      <c r="J9" s="1">
        <v>216.2</v>
      </c>
      <c r="K9" s="1">
        <v>232.8</v>
      </c>
      <c r="L9" s="1">
        <v>204</v>
      </c>
    </row>
    <row r="10" spans="1:19" x14ac:dyDescent="0.2">
      <c r="A10" s="1">
        <v>5</v>
      </c>
      <c r="B10" s="1">
        <v>193.9</v>
      </c>
      <c r="C10" s="1">
        <v>209.6</v>
      </c>
      <c r="D10" s="1">
        <v>184.7</v>
      </c>
      <c r="E10" s="1"/>
      <c r="F10" s="1">
        <v>208.5</v>
      </c>
      <c r="G10" s="1">
        <v>199.8</v>
      </c>
      <c r="H10" s="1">
        <v>192.6</v>
      </c>
      <c r="I10" s="1"/>
      <c r="J10" s="1">
        <v>215</v>
      </c>
      <c r="K10" s="1">
        <v>218</v>
      </c>
      <c r="L10" s="1">
        <v>215.7</v>
      </c>
    </row>
    <row r="12" spans="1:19" x14ac:dyDescent="0.2">
      <c r="A12" t="s">
        <v>9</v>
      </c>
    </row>
    <row r="13" spans="1:19" x14ac:dyDescent="0.2">
      <c r="A13" s="2"/>
      <c r="B13" t="s">
        <v>1</v>
      </c>
      <c r="F13" t="s">
        <v>2</v>
      </c>
      <c r="J13" t="s">
        <v>3</v>
      </c>
      <c r="N13" t="s">
        <v>4</v>
      </c>
      <c r="O13" t="s">
        <v>5</v>
      </c>
      <c r="P13" t="s">
        <v>6</v>
      </c>
      <c r="R13" t="s">
        <v>7</v>
      </c>
      <c r="S13" t="s">
        <v>0</v>
      </c>
    </row>
    <row r="14" spans="1:19" x14ac:dyDescent="0.2">
      <c r="A14" s="1">
        <v>0</v>
      </c>
      <c r="B14">
        <f>B4-B$4</f>
        <v>0</v>
      </c>
      <c r="C14">
        <f t="shared" ref="C14:D14" si="0">C4-C$4</f>
        <v>0</v>
      </c>
      <c r="D14">
        <f t="shared" si="0"/>
        <v>0</v>
      </c>
      <c r="F14">
        <f t="shared" ref="F14:H14" si="1">F4-F$4</f>
        <v>0</v>
      </c>
      <c r="G14">
        <f t="shared" si="1"/>
        <v>0</v>
      </c>
      <c r="H14">
        <f t="shared" si="1"/>
        <v>0</v>
      </c>
      <c r="J14">
        <f t="shared" ref="J14:L14" si="2">J4-J$4</f>
        <v>0</v>
      </c>
      <c r="K14">
        <f t="shared" si="2"/>
        <v>0</v>
      </c>
      <c r="L14">
        <f t="shared" si="2"/>
        <v>0</v>
      </c>
      <c r="N14">
        <f>AVERAGE(B14:D14)</f>
        <v>0</v>
      </c>
      <c r="O14">
        <f>AVERAGE(F14:H14)</f>
        <v>0</v>
      </c>
      <c r="P14">
        <f>AVERAGE(J14:L14)</f>
        <v>0</v>
      </c>
      <c r="Q14" s="1">
        <v>0</v>
      </c>
      <c r="R14">
        <f>AVERAGE(B14:L14)</f>
        <v>0</v>
      </c>
      <c r="S14">
        <f>SQRT(((N14-B14)^2+(N14-C14)^2+(N14-D14)^2+(O14-F14)^2+(O14-G14)^2+(O14-H14)^2+(P14-J14)^2+(P14-K14)^2+(P14-L14)^2)/7)</f>
        <v>0</v>
      </c>
    </row>
    <row r="15" spans="1:19" x14ac:dyDescent="0.2">
      <c r="A15" s="1">
        <v>0.625</v>
      </c>
      <c r="B15">
        <f t="shared" ref="B15:D15" si="3">B5-B$4</f>
        <v>73.7</v>
      </c>
      <c r="C15">
        <f t="shared" si="3"/>
        <v>105.69999999999999</v>
      </c>
      <c r="D15">
        <f t="shared" si="3"/>
        <v>71.599999999999994</v>
      </c>
      <c r="F15">
        <f t="shared" ref="F15:H15" si="4">F5-F$4</f>
        <v>67.099999999999994</v>
      </c>
      <c r="G15">
        <f t="shared" si="4"/>
        <v>74.399999999999991</v>
      </c>
      <c r="H15">
        <f t="shared" si="4"/>
        <v>65.999999999999986</v>
      </c>
      <c r="J15">
        <f t="shared" ref="J15:L15" si="5">J5-J$4</f>
        <v>71.800000000000011</v>
      </c>
      <c r="K15">
        <f t="shared" si="5"/>
        <v>57.5</v>
      </c>
      <c r="L15">
        <f t="shared" si="5"/>
        <v>69.2</v>
      </c>
      <c r="N15">
        <f t="shared" ref="N15:N20" si="6">AVERAGE(B15:D15)</f>
        <v>83.666666666666657</v>
      </c>
      <c r="O15">
        <f t="shared" ref="O15:O20" si="7">AVERAGE(F15:H15)</f>
        <v>69.166666666666671</v>
      </c>
      <c r="P15">
        <f t="shared" ref="P15:P20" si="8">AVERAGE(J15:L15)</f>
        <v>66.166666666666671</v>
      </c>
      <c r="Q15" s="1">
        <v>0.625</v>
      </c>
      <c r="R15">
        <f>AVERAGE(B15:L15)</f>
        <v>73</v>
      </c>
      <c r="S15">
        <f>SQRT(((N15-B15)^2+(N15-C15)^2+(N15-D15)^2+(O15-F15)^2+(O15-G15)^2+(O15-H15)^2+(P15-J15)^2+(P15-K15)^2+(P15-L15)^2)/7)</f>
        <v>11.263975446401808</v>
      </c>
    </row>
    <row r="16" spans="1:19" x14ac:dyDescent="0.2">
      <c r="A16" s="1">
        <v>1.25</v>
      </c>
      <c r="B16">
        <f t="shared" ref="B16:D16" si="9">B6-B$4</f>
        <v>111.69999999999999</v>
      </c>
      <c r="C16">
        <f t="shared" si="9"/>
        <v>110.69999999999999</v>
      </c>
      <c r="D16">
        <f t="shared" si="9"/>
        <v>94.100000000000009</v>
      </c>
      <c r="F16">
        <f t="shared" ref="F16:H16" si="10">F6-F$4</f>
        <v>121.29999999999998</v>
      </c>
      <c r="G16">
        <f t="shared" si="10"/>
        <v>110.2</v>
      </c>
      <c r="H16">
        <f t="shared" si="10"/>
        <v>83.899999999999991</v>
      </c>
      <c r="J16">
        <f t="shared" ref="J16:L16" si="11">J6-J$4</f>
        <v>112.80000000000001</v>
      </c>
      <c r="K16">
        <f t="shared" si="11"/>
        <v>91.200000000000017</v>
      </c>
      <c r="L16">
        <f t="shared" si="11"/>
        <v>98.7</v>
      </c>
      <c r="N16">
        <f t="shared" si="6"/>
        <v>105.5</v>
      </c>
      <c r="O16">
        <f t="shared" si="7"/>
        <v>105.13333333333333</v>
      </c>
      <c r="P16">
        <f t="shared" si="8"/>
        <v>100.90000000000002</v>
      </c>
      <c r="Q16" s="1">
        <v>1.25</v>
      </c>
      <c r="R16">
        <f t="shared" ref="R16:R20" si="12">AVERAGE(B16:L16)</f>
        <v>103.84444444444446</v>
      </c>
      <c r="S16">
        <f>SQRT(((N16-B16)^2+(N16-C16)^2+(N16-D16)^2+(O16-F16)^2+(O16-G16)^2+(O16-H16)^2+(P16-J16)^2+(P16-K16)^2+(P16-L16)^2)/7)</f>
        <v>12.94971961454139</v>
      </c>
    </row>
    <row r="17" spans="1:19" x14ac:dyDescent="0.2">
      <c r="A17" s="1">
        <v>1.75</v>
      </c>
      <c r="B17">
        <f t="shared" ref="B17:D17" si="13">B7-B$4</f>
        <v>108.6</v>
      </c>
      <c r="C17">
        <f t="shared" si="13"/>
        <v>134.6</v>
      </c>
      <c r="D17">
        <f t="shared" si="13"/>
        <v>118.3</v>
      </c>
      <c r="F17">
        <f t="shared" ref="F17:H17" si="14">F7-F$4</f>
        <v>121</v>
      </c>
      <c r="G17">
        <f t="shared" si="14"/>
        <v>129.89999999999998</v>
      </c>
      <c r="H17">
        <f t="shared" si="14"/>
        <v>120.3</v>
      </c>
      <c r="J17">
        <f t="shared" ref="J17:L17" si="15">J7-J$4</f>
        <v>119.30000000000001</v>
      </c>
      <c r="K17">
        <f t="shared" si="15"/>
        <v>99</v>
      </c>
      <c r="L17">
        <f t="shared" si="15"/>
        <v>119.60000000000001</v>
      </c>
      <c r="N17">
        <f t="shared" si="6"/>
        <v>120.5</v>
      </c>
      <c r="O17">
        <f t="shared" si="7"/>
        <v>123.73333333333333</v>
      </c>
      <c r="P17">
        <f t="shared" si="8"/>
        <v>112.63333333333334</v>
      </c>
      <c r="Q17" s="1">
        <v>1.75</v>
      </c>
      <c r="R17">
        <f t="shared" si="12"/>
        <v>118.95555555555555</v>
      </c>
      <c r="S17">
        <f>SQRT(((N17-B17)^2+(N17-C17)^2+(N17-D17)^2+(O17-F17)^2+(O17-G17)^2+(O17-H17)^2+(P17-J17)^2+(P17-K17)^2+(P17-L17)^2)/7)</f>
        <v>9.8662001176696563</v>
      </c>
    </row>
    <row r="18" spans="1:19" x14ac:dyDescent="0.2">
      <c r="A18" s="1">
        <v>2.5</v>
      </c>
      <c r="B18">
        <f t="shared" ref="B18:D18" si="16">B8-B$4</f>
        <v>133.69999999999999</v>
      </c>
      <c r="C18">
        <f t="shared" si="16"/>
        <v>155.19999999999999</v>
      </c>
      <c r="D18">
        <f t="shared" si="16"/>
        <v>129</v>
      </c>
      <c r="F18">
        <f t="shared" ref="F18:H18" si="17">F8-F$4</f>
        <v>124.69999999999999</v>
      </c>
      <c r="G18">
        <f t="shared" si="17"/>
        <v>151.60000000000002</v>
      </c>
      <c r="H18">
        <f t="shared" si="17"/>
        <v>138.30000000000001</v>
      </c>
      <c r="J18">
        <f t="shared" ref="J18:L18" si="18">J8-J$4</f>
        <v>134.9</v>
      </c>
      <c r="K18">
        <f t="shared" si="18"/>
        <v>116.1</v>
      </c>
      <c r="L18">
        <f t="shared" si="18"/>
        <v>133</v>
      </c>
      <c r="N18">
        <f t="shared" si="6"/>
        <v>139.29999999999998</v>
      </c>
      <c r="O18">
        <f t="shared" si="7"/>
        <v>138.20000000000002</v>
      </c>
      <c r="P18">
        <f t="shared" si="8"/>
        <v>128</v>
      </c>
      <c r="Q18" s="1">
        <v>2.5</v>
      </c>
      <c r="R18">
        <f t="shared" si="12"/>
        <v>135.16666666666666</v>
      </c>
      <c r="S18">
        <f>SQRT(((N18-B18)^2+(N18-C18)^2+(N18-D18)^2+(O18-F18)^2+(O18-G18)^2+(O18-H18)^2+(P18-J18)^2+(P18-K18)^2+(P18-L18)^2)/7)</f>
        <v>11.749164104005752</v>
      </c>
    </row>
    <row r="19" spans="1:19" x14ac:dyDescent="0.2">
      <c r="A19" s="1">
        <v>3.5</v>
      </c>
      <c r="B19">
        <f t="shared" ref="B19:D19" si="19">B9-B$4</f>
        <v>147.69999999999999</v>
      </c>
      <c r="C19">
        <f t="shared" si="19"/>
        <v>160.29999999999998</v>
      </c>
      <c r="D19">
        <f t="shared" si="19"/>
        <v>146</v>
      </c>
      <c r="F19">
        <f t="shared" ref="F19:H19" si="20">F9-F$4</f>
        <v>154.9</v>
      </c>
      <c r="G19">
        <f t="shared" si="20"/>
        <v>153.89999999999998</v>
      </c>
      <c r="H19">
        <f t="shared" si="20"/>
        <v>143.10000000000002</v>
      </c>
      <c r="J19">
        <f t="shared" ref="J19:L19" si="21">J9-J$4</f>
        <v>146.19999999999999</v>
      </c>
      <c r="K19">
        <f t="shared" si="21"/>
        <v>147.20000000000002</v>
      </c>
      <c r="L19">
        <f t="shared" si="21"/>
        <v>134.80000000000001</v>
      </c>
      <c r="N19">
        <f t="shared" si="6"/>
        <v>151.33333333333334</v>
      </c>
      <c r="O19">
        <f t="shared" si="7"/>
        <v>150.63333333333333</v>
      </c>
      <c r="P19">
        <f t="shared" si="8"/>
        <v>142.73333333333332</v>
      </c>
      <c r="Q19" s="1">
        <v>3.5</v>
      </c>
      <c r="R19">
        <f t="shared" si="12"/>
        <v>148.23333333333332</v>
      </c>
      <c r="S19">
        <f>SQRT(((N19-B19)^2+(N19-C19)^2+(N19-D19)^2+(O19-F19)^2+(O19-G19)^2+(O19-H19)^2+(P19-J19)^2+(P19-K19)^2+(P19-L19)^2)/7)</f>
        <v>6.5746265510456308</v>
      </c>
    </row>
    <row r="20" spans="1:19" x14ac:dyDescent="0.2">
      <c r="A20" s="1">
        <v>5</v>
      </c>
      <c r="B20">
        <f t="shared" ref="B20:D20" si="22">B10-B$4</f>
        <v>140.4</v>
      </c>
      <c r="C20">
        <f t="shared" si="22"/>
        <v>168.7</v>
      </c>
      <c r="D20">
        <f t="shared" si="22"/>
        <v>128.5</v>
      </c>
      <c r="F20">
        <f t="shared" ref="F20:H20" si="23">F10-F$4</f>
        <v>149.6</v>
      </c>
      <c r="G20">
        <f t="shared" si="23"/>
        <v>147.60000000000002</v>
      </c>
      <c r="H20">
        <f t="shared" si="23"/>
        <v>126.39999999999999</v>
      </c>
      <c r="J20">
        <f t="shared" ref="J20:L20" si="24">J10-J$4</f>
        <v>145</v>
      </c>
      <c r="K20">
        <f t="shared" si="24"/>
        <v>132.4</v>
      </c>
      <c r="L20">
        <f t="shared" si="24"/>
        <v>146.5</v>
      </c>
      <c r="N20">
        <f t="shared" si="6"/>
        <v>145.86666666666667</v>
      </c>
      <c r="O20">
        <f t="shared" si="7"/>
        <v>141.20000000000002</v>
      </c>
      <c r="P20">
        <f t="shared" si="8"/>
        <v>141.29999999999998</v>
      </c>
      <c r="Q20" s="1">
        <v>5</v>
      </c>
      <c r="R20">
        <f t="shared" si="12"/>
        <v>142.78888888888889</v>
      </c>
      <c r="S20">
        <f>SQRT(((N20-B20)^2+(N20-C20)^2+(N20-D20)^2+(O20-F20)^2+(O20-G20)^2+(O20-H20)^2+(P20-J20)^2+(P20-K20)^2+(P20-L20)^2)/7)</f>
        <v>13.645232902093717</v>
      </c>
    </row>
    <row r="23" spans="1:19" x14ac:dyDescent="0.2">
      <c r="A23" s="2" t="s">
        <v>11</v>
      </c>
    </row>
    <row r="24" spans="1:19" x14ac:dyDescent="0.2">
      <c r="A24" s="3" t="s">
        <v>10</v>
      </c>
    </row>
    <row r="25" spans="1:19" x14ac:dyDescent="0.2">
      <c r="B25" t="s">
        <v>1</v>
      </c>
      <c r="F25" t="s">
        <v>2</v>
      </c>
      <c r="J25" t="s">
        <v>3</v>
      </c>
    </row>
    <row r="26" spans="1:19" x14ac:dyDescent="0.2">
      <c r="A26" s="1">
        <v>0</v>
      </c>
      <c r="B26" s="1">
        <v>53.5</v>
      </c>
      <c r="C26" s="1">
        <v>40.9</v>
      </c>
      <c r="D26" s="1">
        <v>56.2</v>
      </c>
      <c r="F26" s="1">
        <v>58.9</v>
      </c>
      <c r="G26" s="1">
        <v>52.2</v>
      </c>
      <c r="H26" s="1">
        <v>66.2</v>
      </c>
      <c r="J26" s="1">
        <v>70</v>
      </c>
      <c r="K26" s="1">
        <v>85.6</v>
      </c>
      <c r="L26" s="1">
        <v>69.2</v>
      </c>
    </row>
    <row r="27" spans="1:19" x14ac:dyDescent="0.2">
      <c r="A27" s="1">
        <v>0.625</v>
      </c>
      <c r="B27" s="1">
        <v>87.2</v>
      </c>
      <c r="C27" s="1">
        <v>66.8</v>
      </c>
      <c r="D27" s="1">
        <v>66.5</v>
      </c>
      <c r="F27" s="1">
        <v>86.9</v>
      </c>
      <c r="G27" s="1">
        <v>82.7</v>
      </c>
      <c r="H27" s="1">
        <v>80.3</v>
      </c>
      <c r="J27" s="1">
        <v>99.2</v>
      </c>
      <c r="K27" s="1">
        <v>92.6</v>
      </c>
      <c r="L27" s="1">
        <v>86.6</v>
      </c>
    </row>
    <row r="28" spans="1:19" x14ac:dyDescent="0.2">
      <c r="A28" s="1">
        <v>1.25</v>
      </c>
      <c r="B28" s="1">
        <v>61.5</v>
      </c>
      <c r="C28" s="1">
        <v>60.6</v>
      </c>
      <c r="D28" s="1">
        <v>70.2</v>
      </c>
      <c r="F28" s="1">
        <v>56.7</v>
      </c>
      <c r="G28" s="1">
        <v>77</v>
      </c>
      <c r="H28" s="1">
        <v>88.8</v>
      </c>
      <c r="J28" s="1">
        <v>93.8</v>
      </c>
      <c r="K28" s="1">
        <v>77.8</v>
      </c>
      <c r="L28" s="1">
        <v>91.2</v>
      </c>
    </row>
    <row r="29" spans="1:19" x14ac:dyDescent="0.2">
      <c r="A29" s="1">
        <v>1.75</v>
      </c>
      <c r="B29" s="1">
        <v>69.7</v>
      </c>
      <c r="C29" s="1">
        <v>77.099999999999994</v>
      </c>
      <c r="D29" s="1">
        <v>82.3</v>
      </c>
      <c r="F29" s="1">
        <v>85</v>
      </c>
      <c r="G29" s="1">
        <v>75.5</v>
      </c>
      <c r="H29" s="1">
        <v>66.599999999999994</v>
      </c>
      <c r="J29" s="1">
        <v>97.3</v>
      </c>
      <c r="K29" s="1">
        <v>91.7</v>
      </c>
      <c r="L29" s="1">
        <v>79.099999999999994</v>
      </c>
    </row>
    <row r="30" spans="1:19" x14ac:dyDescent="0.2">
      <c r="A30" s="1">
        <v>3.5</v>
      </c>
      <c r="B30" s="1">
        <v>86.4</v>
      </c>
      <c r="C30" s="1">
        <v>73.400000000000006</v>
      </c>
      <c r="D30" s="1">
        <v>87.1</v>
      </c>
      <c r="F30" s="1">
        <v>87.5</v>
      </c>
      <c r="G30" s="1">
        <v>88.4</v>
      </c>
      <c r="H30" s="1">
        <v>84.6</v>
      </c>
      <c r="J30" s="1">
        <v>86.8</v>
      </c>
      <c r="K30" s="1">
        <v>97.9</v>
      </c>
      <c r="L30" s="1">
        <v>85.4</v>
      </c>
    </row>
    <row r="32" spans="1:19" x14ac:dyDescent="0.2">
      <c r="A32" t="s">
        <v>9</v>
      </c>
    </row>
    <row r="33" spans="1:19" x14ac:dyDescent="0.2">
      <c r="A33" s="2"/>
      <c r="B33" t="s">
        <v>1</v>
      </c>
      <c r="F33" t="s">
        <v>2</v>
      </c>
      <c r="J33" t="s">
        <v>3</v>
      </c>
      <c r="N33" t="s">
        <v>4</v>
      </c>
      <c r="O33" t="s">
        <v>5</v>
      </c>
      <c r="P33" t="s">
        <v>6</v>
      </c>
      <c r="R33" t="s">
        <v>7</v>
      </c>
      <c r="S33" t="s">
        <v>0</v>
      </c>
    </row>
    <row r="34" spans="1:19" x14ac:dyDescent="0.2">
      <c r="A34" s="1">
        <v>0</v>
      </c>
      <c r="B34">
        <f>B26-B$26</f>
        <v>0</v>
      </c>
      <c r="C34">
        <f>C26-C$26</f>
        <v>0</v>
      </c>
      <c r="D34">
        <f t="shared" ref="C34:D34" si="25">D26-D$26</f>
        <v>0</v>
      </c>
      <c r="F34">
        <f t="shared" ref="F34:H34" si="26">F26-F$26</f>
        <v>0</v>
      </c>
      <c r="G34">
        <f t="shared" si="26"/>
        <v>0</v>
      </c>
      <c r="H34">
        <f t="shared" si="26"/>
        <v>0</v>
      </c>
      <c r="J34">
        <f t="shared" ref="J34:L34" si="27">J26-J$26</f>
        <v>0</v>
      </c>
      <c r="K34">
        <f t="shared" si="27"/>
        <v>0</v>
      </c>
      <c r="L34">
        <f t="shared" si="27"/>
        <v>0</v>
      </c>
      <c r="N34">
        <f>AVERAGE(B34:D34)</f>
        <v>0</v>
      </c>
      <c r="O34">
        <f>AVERAGE(F34:H34)</f>
        <v>0</v>
      </c>
      <c r="P34">
        <f>AVERAGE(J34:L34)</f>
        <v>0</v>
      </c>
      <c r="Q34" s="1">
        <v>0</v>
      </c>
      <c r="R34">
        <f>AVERAGE(B34:L34)</f>
        <v>0</v>
      </c>
      <c r="S34">
        <f>SQRT(((N34-B34)^2+(N34-C34)^2+(N34-D34)^2+(O34-F34)^2+(O34-G34)^2+(O34-H34)^2+(P34-J34)^2+(P34-K34)^2+(P34-L34)^2)/7)</f>
        <v>0</v>
      </c>
    </row>
    <row r="35" spans="1:19" x14ac:dyDescent="0.2">
      <c r="A35" s="1">
        <v>0.625</v>
      </c>
      <c r="B35">
        <f t="shared" ref="B35:D35" si="28">B27-B$26</f>
        <v>33.700000000000003</v>
      </c>
      <c r="C35">
        <f t="shared" si="28"/>
        <v>25.9</v>
      </c>
      <c r="D35">
        <f t="shared" si="28"/>
        <v>10.299999999999997</v>
      </c>
      <c r="F35">
        <f t="shared" ref="F35:H35" si="29">F27-F$26</f>
        <v>28.000000000000007</v>
      </c>
      <c r="G35">
        <f t="shared" si="29"/>
        <v>30.5</v>
      </c>
      <c r="H35">
        <f t="shared" si="29"/>
        <v>14.099999999999994</v>
      </c>
      <c r="J35">
        <f t="shared" ref="J35:L35" si="30">J27-J$26</f>
        <v>29.200000000000003</v>
      </c>
      <c r="K35">
        <f t="shared" si="30"/>
        <v>7</v>
      </c>
      <c r="L35">
        <f t="shared" si="30"/>
        <v>17.399999999999991</v>
      </c>
      <c r="N35">
        <f t="shared" ref="N35:N38" si="31">AVERAGE(B35:D35)</f>
        <v>23.3</v>
      </c>
      <c r="O35">
        <f t="shared" ref="O35:O38" si="32">AVERAGE(F35:H35)</f>
        <v>24.2</v>
      </c>
      <c r="P35">
        <f t="shared" ref="P35:P38" si="33">AVERAGE(J35:L35)</f>
        <v>17.866666666666664</v>
      </c>
      <c r="Q35" s="1">
        <v>0.625</v>
      </c>
      <c r="R35">
        <f>AVERAGE(B35:L35)</f>
        <v>21.788888888888884</v>
      </c>
      <c r="S35">
        <f>SQRT(((N35-B35)^2+(N35-C35)^2+(N35-D35)^2+(O35-F35)^2+(O35-G35)^2+(O35-H35)^2+(P35-J35)^2+(P35-K35)^2+(P35-L35)^2)/7)</f>
        <v>9.9053136293223005</v>
      </c>
    </row>
    <row r="36" spans="1:19" x14ac:dyDescent="0.2">
      <c r="A36" s="1">
        <v>1.25</v>
      </c>
      <c r="B36">
        <f t="shared" ref="B36:D36" si="34">B28-B$26</f>
        <v>8</v>
      </c>
      <c r="C36">
        <f t="shared" si="34"/>
        <v>19.700000000000003</v>
      </c>
      <c r="D36">
        <f t="shared" si="34"/>
        <v>14</v>
      </c>
      <c r="F36">
        <f t="shared" ref="F36:H36" si="35">F28-F$26</f>
        <v>-2.1999999999999957</v>
      </c>
      <c r="G36">
        <f t="shared" si="35"/>
        <v>24.799999999999997</v>
      </c>
      <c r="H36">
        <f t="shared" si="35"/>
        <v>22.599999999999994</v>
      </c>
      <c r="J36">
        <f t="shared" ref="J36:L36" si="36">J28-J$26</f>
        <v>23.799999999999997</v>
      </c>
      <c r="K36">
        <f t="shared" si="36"/>
        <v>-7.7999999999999972</v>
      </c>
      <c r="L36">
        <f t="shared" si="36"/>
        <v>22</v>
      </c>
      <c r="N36">
        <f t="shared" si="31"/>
        <v>13.9</v>
      </c>
      <c r="O36">
        <f t="shared" si="32"/>
        <v>15.066666666666665</v>
      </c>
      <c r="P36">
        <f t="shared" si="33"/>
        <v>12.666666666666666</v>
      </c>
      <c r="Q36" s="1">
        <v>1.25</v>
      </c>
      <c r="R36">
        <f t="shared" ref="R36:R38" si="37">AVERAGE(B36:L36)</f>
        <v>13.877777777777778</v>
      </c>
      <c r="S36">
        <f>SQRT(((N36-B36)^2+(N36-C36)^2+(N36-D36)^2+(O36-F36)^2+(O36-G36)^2+(O36-H36)^2+(P36-J36)^2+(P36-K36)^2+(P36-L36)^2)/7)</f>
        <v>12.806434394661217</v>
      </c>
    </row>
    <row r="37" spans="1:19" x14ac:dyDescent="0.2">
      <c r="A37" s="1">
        <v>1.75</v>
      </c>
      <c r="B37">
        <f t="shared" ref="B37:D37" si="38">B29-B$26</f>
        <v>16.200000000000003</v>
      </c>
      <c r="C37">
        <f t="shared" si="38"/>
        <v>36.199999999999996</v>
      </c>
      <c r="D37">
        <f t="shared" si="38"/>
        <v>26.099999999999994</v>
      </c>
      <c r="F37">
        <f t="shared" ref="F37:H37" si="39">F29-F$26</f>
        <v>26.1</v>
      </c>
      <c r="G37">
        <f t="shared" si="39"/>
        <v>23.299999999999997</v>
      </c>
      <c r="H37">
        <f t="shared" si="39"/>
        <v>0.39999999999999147</v>
      </c>
      <c r="J37">
        <f t="shared" ref="J37:L37" si="40">J29-J$26</f>
        <v>27.299999999999997</v>
      </c>
      <c r="K37">
        <f t="shared" si="40"/>
        <v>6.1000000000000085</v>
      </c>
      <c r="L37">
        <f t="shared" si="40"/>
        <v>9.8999999999999915</v>
      </c>
      <c r="N37">
        <f t="shared" si="31"/>
        <v>26.166666666666668</v>
      </c>
      <c r="O37">
        <f t="shared" si="32"/>
        <v>16.599999999999998</v>
      </c>
      <c r="P37">
        <f t="shared" si="33"/>
        <v>14.433333333333332</v>
      </c>
      <c r="Q37" s="1">
        <v>1.75</v>
      </c>
      <c r="R37">
        <f t="shared" si="37"/>
        <v>19.066666666666663</v>
      </c>
      <c r="S37">
        <f>SQRT(((N37-B37)^2+(N37-C37)^2+(N37-D37)^2+(O37-F37)^2+(O37-G37)^2+(O37-H37)^2+(P37-J37)^2+(P37-K37)^2+(P37-L37)^2)/7)</f>
        <v>11.039755000732148</v>
      </c>
    </row>
    <row r="38" spans="1:19" x14ac:dyDescent="0.2">
      <c r="A38" s="1">
        <v>3.5</v>
      </c>
      <c r="B38">
        <f t="shared" ref="B38:D38" si="41">B30-B$26</f>
        <v>32.900000000000006</v>
      </c>
      <c r="C38">
        <f t="shared" si="41"/>
        <v>32.500000000000007</v>
      </c>
      <c r="D38">
        <f t="shared" si="41"/>
        <v>30.899999999999991</v>
      </c>
      <c r="F38">
        <f t="shared" ref="F38:H38" si="42">F30-F$26</f>
        <v>28.6</v>
      </c>
      <c r="G38">
        <f t="shared" si="42"/>
        <v>36.200000000000003</v>
      </c>
      <c r="H38">
        <f t="shared" si="42"/>
        <v>18.399999999999991</v>
      </c>
      <c r="J38">
        <f t="shared" ref="J38:L38" si="43">J30-J$26</f>
        <v>16.799999999999997</v>
      </c>
      <c r="K38">
        <f t="shared" si="43"/>
        <v>12.300000000000011</v>
      </c>
      <c r="L38">
        <f t="shared" si="43"/>
        <v>16.200000000000003</v>
      </c>
      <c r="N38">
        <f t="shared" si="31"/>
        <v>32.1</v>
      </c>
      <c r="O38">
        <f t="shared" si="32"/>
        <v>27.733333333333334</v>
      </c>
      <c r="P38">
        <f t="shared" si="33"/>
        <v>15.100000000000003</v>
      </c>
      <c r="Q38" s="1">
        <v>3.5</v>
      </c>
      <c r="R38">
        <f t="shared" si="37"/>
        <v>24.977777777777778</v>
      </c>
      <c r="S38">
        <f>SQRT(((N38-B38)^2+(N38-C38)^2+(N38-D38)^2+(O38-F38)^2+(O38-G38)^2+(O38-H38)^2+(P38-J38)^2+(P38-K38)^2+(P38-L38)^2)/7)</f>
        <v>4.981776313534688</v>
      </c>
    </row>
    <row r="39" spans="1:19" x14ac:dyDescent="0.2">
      <c r="A39" s="1"/>
    </row>
    <row r="40" spans="1:19" x14ac:dyDescent="0.2">
      <c r="A40" s="1"/>
    </row>
    <row r="41" spans="1:19" x14ac:dyDescent="0.2">
      <c r="A41" s="1"/>
    </row>
    <row r="42" spans="1:19" x14ac:dyDescent="0.2">
      <c r="A42" s="1"/>
    </row>
    <row r="43" spans="1:19" x14ac:dyDescent="0.2">
      <c r="A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Cutts</dc:creator>
  <cp:lastModifiedBy>Erin Cutts</cp:lastModifiedBy>
  <dcterms:created xsi:type="dcterms:W3CDTF">2021-01-08T13:40:31Z</dcterms:created>
  <dcterms:modified xsi:type="dcterms:W3CDTF">2021-01-08T16:26:11Z</dcterms:modified>
</cp:coreProperties>
</file>