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cutts/Dropbox/vannini_group/MCPH1/paper/manuscript_draft_MCPH1only/Finalised data/"/>
    </mc:Choice>
  </mc:AlternateContent>
  <xr:revisionPtr revIDLastSave="0" documentId="13_ncr:1_{844F6348-0F89-6544-A6FE-EEBFB510727D}" xr6:coauthVersionLast="45" xr6:coauthVersionMax="45" xr10:uidLastSave="{00000000-0000-0000-0000-000000000000}"/>
  <bookViews>
    <workbookView xWindow="1260" yWindow="460" windowWidth="26040" windowHeight="15660" xr2:uid="{46E9E628-6F49-0041-8FFF-608FF3BA57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B37" i="1"/>
  <c r="L37" i="1" l="1"/>
  <c r="K56" i="1" l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8" i="1"/>
  <c r="K37" i="1"/>
  <c r="A64" i="1" l="1"/>
  <c r="B64" i="1"/>
  <c r="H64" i="1"/>
  <c r="I64" i="1"/>
  <c r="A63" i="1"/>
  <c r="B63" i="1"/>
  <c r="H63" i="1"/>
  <c r="I63" i="1"/>
  <c r="A62" i="1"/>
  <c r="B62" i="1"/>
  <c r="H62" i="1"/>
  <c r="I62" i="1"/>
  <c r="A61" i="1"/>
  <c r="B61" i="1"/>
  <c r="H61" i="1"/>
  <c r="I61" i="1"/>
  <c r="A60" i="1"/>
  <c r="B60" i="1"/>
  <c r="E60" i="1"/>
  <c r="F60" i="1"/>
  <c r="G60" i="1"/>
  <c r="H60" i="1"/>
  <c r="R60" i="1" s="1"/>
  <c r="I60" i="1"/>
  <c r="A59" i="1"/>
  <c r="B59" i="1"/>
  <c r="E59" i="1"/>
  <c r="F59" i="1"/>
  <c r="G59" i="1"/>
  <c r="Q59" i="1" s="1"/>
  <c r="H59" i="1"/>
  <c r="R59" i="1" s="1"/>
  <c r="I59" i="1"/>
  <c r="A58" i="1"/>
  <c r="B58" i="1"/>
  <c r="E58" i="1"/>
  <c r="F58" i="1"/>
  <c r="G58" i="1"/>
  <c r="H58" i="1"/>
  <c r="I58" i="1"/>
  <c r="A57" i="1"/>
  <c r="B57" i="1"/>
  <c r="E57" i="1"/>
  <c r="F57" i="1"/>
  <c r="G57" i="1"/>
  <c r="H57" i="1"/>
  <c r="I57" i="1"/>
  <c r="A55" i="1"/>
  <c r="B55" i="1"/>
  <c r="E55" i="1"/>
  <c r="F55" i="1"/>
  <c r="G55" i="1"/>
  <c r="H55" i="1"/>
  <c r="I55" i="1"/>
  <c r="A56" i="1"/>
  <c r="B56" i="1"/>
  <c r="E56" i="1"/>
  <c r="F56" i="1"/>
  <c r="G56" i="1"/>
  <c r="Q56" i="1" s="1"/>
  <c r="H56" i="1"/>
  <c r="R56" i="1" s="1"/>
  <c r="I56" i="1"/>
  <c r="S56" i="1" s="1"/>
  <c r="A54" i="1"/>
  <c r="B54" i="1"/>
  <c r="E54" i="1"/>
  <c r="F54" i="1"/>
  <c r="G54" i="1"/>
  <c r="H54" i="1"/>
  <c r="R54" i="1" s="1"/>
  <c r="I54" i="1"/>
  <c r="B49" i="1"/>
  <c r="I53" i="1"/>
  <c r="H53" i="1"/>
  <c r="G53" i="1"/>
  <c r="F53" i="1"/>
  <c r="E53" i="1"/>
  <c r="B53" i="1"/>
  <c r="A53" i="1"/>
  <c r="G52" i="1"/>
  <c r="F52" i="1"/>
  <c r="E52" i="1"/>
  <c r="D52" i="1"/>
  <c r="C52" i="1"/>
  <c r="B52" i="1"/>
  <c r="L52" i="1" s="1"/>
  <c r="A52" i="1"/>
  <c r="G51" i="1"/>
  <c r="F51" i="1"/>
  <c r="E51" i="1"/>
  <c r="D51" i="1"/>
  <c r="C51" i="1"/>
  <c r="B51" i="1"/>
  <c r="L51" i="1" s="1"/>
  <c r="A51" i="1"/>
  <c r="G50" i="1"/>
  <c r="F50" i="1"/>
  <c r="E50" i="1"/>
  <c r="O50" i="1" s="1"/>
  <c r="D50" i="1"/>
  <c r="C50" i="1"/>
  <c r="B50" i="1"/>
  <c r="L50" i="1" s="1"/>
  <c r="A50" i="1"/>
  <c r="G49" i="1"/>
  <c r="F49" i="1"/>
  <c r="E49" i="1"/>
  <c r="D49" i="1"/>
  <c r="C49" i="1"/>
  <c r="A49" i="1"/>
  <c r="G48" i="1"/>
  <c r="F48" i="1"/>
  <c r="E48" i="1"/>
  <c r="D48" i="1"/>
  <c r="C48" i="1"/>
  <c r="B48" i="1"/>
  <c r="L48" i="1" s="1"/>
  <c r="A48" i="1"/>
  <c r="G47" i="1"/>
  <c r="Q47" i="1" s="1"/>
  <c r="F47" i="1"/>
  <c r="E47" i="1"/>
  <c r="O47" i="1" s="1"/>
  <c r="D47" i="1"/>
  <c r="C47" i="1"/>
  <c r="M47" i="1" s="1"/>
  <c r="B47" i="1"/>
  <c r="L47" i="1" s="1"/>
  <c r="A47" i="1"/>
  <c r="G46" i="1"/>
  <c r="F46" i="1"/>
  <c r="E46" i="1"/>
  <c r="D46" i="1"/>
  <c r="C46" i="1"/>
  <c r="B46" i="1"/>
  <c r="L46" i="1" s="1"/>
  <c r="A46" i="1"/>
  <c r="G45" i="1"/>
  <c r="F45" i="1"/>
  <c r="E45" i="1"/>
  <c r="D45" i="1"/>
  <c r="C45" i="1"/>
  <c r="B45" i="1"/>
  <c r="L45" i="1" s="1"/>
  <c r="A45" i="1"/>
  <c r="G44" i="1"/>
  <c r="F44" i="1"/>
  <c r="E44" i="1"/>
  <c r="D44" i="1"/>
  <c r="C44" i="1"/>
  <c r="B44" i="1"/>
  <c r="L44" i="1" s="1"/>
  <c r="A44" i="1"/>
  <c r="G43" i="1"/>
  <c r="Q43" i="1" s="1"/>
  <c r="F43" i="1"/>
  <c r="E43" i="1"/>
  <c r="O43" i="1" s="1"/>
  <c r="D43" i="1"/>
  <c r="N43" i="1" s="1"/>
  <c r="C43" i="1"/>
  <c r="M43" i="1" s="1"/>
  <c r="B43" i="1"/>
  <c r="L43" i="1" s="1"/>
  <c r="A43" i="1"/>
  <c r="G42" i="1"/>
  <c r="F42" i="1"/>
  <c r="E42" i="1"/>
  <c r="D42" i="1"/>
  <c r="C42" i="1"/>
  <c r="B42" i="1"/>
  <c r="L42" i="1" s="1"/>
  <c r="A42" i="1"/>
  <c r="G41" i="1"/>
  <c r="F41" i="1"/>
  <c r="E41" i="1"/>
  <c r="D41" i="1"/>
  <c r="C41" i="1"/>
  <c r="B41" i="1"/>
  <c r="L41" i="1" s="1"/>
  <c r="A41" i="1"/>
  <c r="G40" i="1"/>
  <c r="F40" i="1"/>
  <c r="E40" i="1"/>
  <c r="D40" i="1"/>
  <c r="C40" i="1"/>
  <c r="B40" i="1"/>
  <c r="L40" i="1" s="1"/>
  <c r="A40" i="1"/>
  <c r="G39" i="1"/>
  <c r="F39" i="1"/>
  <c r="E39" i="1"/>
  <c r="D39" i="1"/>
  <c r="C39" i="1"/>
  <c r="B39" i="1"/>
  <c r="L39" i="1" s="1"/>
  <c r="A39" i="1"/>
  <c r="G38" i="1"/>
  <c r="F38" i="1"/>
  <c r="E38" i="1"/>
  <c r="D38" i="1"/>
  <c r="C38" i="1"/>
  <c r="B38" i="1"/>
  <c r="L38" i="1" s="1"/>
  <c r="A38" i="1"/>
  <c r="G37" i="1"/>
  <c r="F37" i="1"/>
  <c r="E37" i="1"/>
  <c r="D37" i="1"/>
  <c r="C37" i="1"/>
  <c r="A37" i="1"/>
  <c r="Q50" i="1" l="1"/>
  <c r="W24" i="1"/>
  <c r="W25" i="1"/>
  <c r="O56" i="1"/>
  <c r="W23" i="1"/>
  <c r="W43" i="1"/>
  <c r="M39" i="1"/>
  <c r="Q39" i="1"/>
  <c r="N39" i="1"/>
  <c r="O39" i="1"/>
  <c r="N47" i="1"/>
  <c r="P56" i="1"/>
  <c r="P59" i="1"/>
  <c r="R52" i="1"/>
  <c r="S59" i="1"/>
  <c r="R57" i="1"/>
  <c r="R58" i="1"/>
  <c r="M38" i="1"/>
  <c r="M46" i="1"/>
  <c r="O53" i="1"/>
  <c r="Q54" i="1"/>
  <c r="Q58" i="1"/>
  <c r="N38" i="1"/>
  <c r="M41" i="1"/>
  <c r="Q41" i="1"/>
  <c r="N42" i="1"/>
  <c r="M45" i="1"/>
  <c r="Q45" i="1"/>
  <c r="N46" i="1"/>
  <c r="P53" i="1"/>
  <c r="P54" i="1"/>
  <c r="P58" i="1"/>
  <c r="O59" i="1"/>
  <c r="S57" i="1"/>
  <c r="O57" i="1"/>
  <c r="S52" i="1"/>
  <c r="P44" i="1"/>
  <c r="Q52" i="1"/>
  <c r="Q57" i="1"/>
  <c r="M37" i="1"/>
  <c r="P40" i="1"/>
  <c r="L49" i="1"/>
  <c r="L55" i="1"/>
  <c r="O37" i="1"/>
  <c r="P38" i="1"/>
  <c r="N40" i="1"/>
  <c r="O41" i="1"/>
  <c r="P42" i="1"/>
  <c r="N44" i="1"/>
  <c r="O45" i="1"/>
  <c r="P46" i="1"/>
  <c r="N48" i="1"/>
  <c r="P49" i="1"/>
  <c r="O52" i="1"/>
  <c r="L53" i="1"/>
  <c r="R53" i="1"/>
  <c r="L54" i="1"/>
  <c r="P55" i="1"/>
  <c r="L58" i="1"/>
  <c r="P60" i="1"/>
  <c r="S49" i="1"/>
  <c r="S50" i="1"/>
  <c r="S51" i="1"/>
  <c r="P51" i="1"/>
  <c r="P37" i="1"/>
  <c r="Q38" i="1"/>
  <c r="O40" i="1"/>
  <c r="P41" i="1"/>
  <c r="M42" i="1"/>
  <c r="Q42" i="1"/>
  <c r="O44" i="1"/>
  <c r="P45" i="1"/>
  <c r="Q46" i="1"/>
  <c r="O48" i="1"/>
  <c r="Q49" i="1"/>
  <c r="O51" i="1"/>
  <c r="P52" i="1"/>
  <c r="S53" i="1"/>
  <c r="S55" i="1"/>
  <c r="O55" i="1"/>
  <c r="L57" i="1"/>
  <c r="S60" i="1"/>
  <c r="O60" i="1"/>
  <c r="R49" i="1"/>
  <c r="R50" i="1"/>
  <c r="R51" i="1"/>
  <c r="Q37" i="1"/>
  <c r="P48" i="1"/>
  <c r="R55" i="1"/>
  <c r="L60" i="1"/>
  <c r="N37" i="1"/>
  <c r="O38" i="1"/>
  <c r="P39" i="1"/>
  <c r="M40" i="1"/>
  <c r="Q40" i="1"/>
  <c r="N41" i="1"/>
  <c r="O42" i="1"/>
  <c r="P43" i="1"/>
  <c r="M44" i="1"/>
  <c r="Q44" i="1"/>
  <c r="N45" i="1"/>
  <c r="Y25" i="1" s="1"/>
  <c r="O46" i="1"/>
  <c r="P47" i="1"/>
  <c r="M48" i="1"/>
  <c r="Q48" i="1"/>
  <c r="O49" i="1"/>
  <c r="P50" i="1"/>
  <c r="Q51" i="1"/>
  <c r="Q53" i="1"/>
  <c r="S54" i="1"/>
  <c r="O54" i="1"/>
  <c r="L56" i="1"/>
  <c r="Q55" i="1"/>
  <c r="P57" i="1"/>
  <c r="AA29" i="1" s="1"/>
  <c r="S58" i="1"/>
  <c r="O58" i="1"/>
  <c r="L59" i="1"/>
  <c r="Q60" i="1"/>
  <c r="W27" i="1" l="1"/>
  <c r="AA43" i="1"/>
  <c r="AA47" i="1"/>
  <c r="AA46" i="1"/>
  <c r="Z27" i="1"/>
  <c r="AA44" i="1"/>
  <c r="AA48" i="1"/>
  <c r="AA45" i="1"/>
  <c r="AB24" i="1"/>
  <c r="W37" i="1"/>
  <c r="AD28" i="1"/>
  <c r="Z25" i="1"/>
  <c r="AA28" i="1"/>
  <c r="W29" i="1"/>
  <c r="AA23" i="1"/>
  <c r="W47" i="1"/>
  <c r="AA27" i="1"/>
  <c r="AA38" i="1" s="1"/>
  <c r="Y24" i="1"/>
  <c r="AC27" i="1"/>
  <c r="AA25" i="1"/>
  <c r="AA24" i="1"/>
  <c r="AC28" i="1"/>
  <c r="Z23" i="1"/>
  <c r="W46" i="1"/>
  <c r="W44" i="1"/>
  <c r="X23" i="1"/>
  <c r="AB25" i="1"/>
  <c r="X24" i="1"/>
  <c r="Z28" i="1"/>
  <c r="AC29" i="1"/>
  <c r="AD29" i="1"/>
  <c r="AB28" i="1"/>
  <c r="AD27" i="1"/>
  <c r="Y23" i="1"/>
  <c r="W45" i="1"/>
  <c r="W48" i="1"/>
  <c r="AB23" i="1"/>
  <c r="AB37" i="1" s="1"/>
  <c r="AB27" i="1"/>
  <c r="W28" i="1"/>
  <c r="W38" i="1" s="1"/>
  <c r="Z24" i="1"/>
  <c r="AB29" i="1"/>
  <c r="Z29" i="1"/>
  <c r="Z38" i="1" s="1"/>
  <c r="X25" i="1"/>
  <c r="AB38" i="1" l="1"/>
  <c r="Y37" i="1"/>
  <c r="AD38" i="1"/>
  <c r="Z37" i="1"/>
  <c r="AC38" i="1"/>
  <c r="AA37" i="1"/>
  <c r="X37" i="1"/>
</calcChain>
</file>

<file path=xl/sharedStrings.xml><?xml version="1.0" encoding="utf-8"?>
<sst xmlns="http://schemas.openxmlformats.org/spreadsheetml/2006/main" count="87" uniqueCount="24">
  <si>
    <t>mcph1</t>
  </si>
  <si>
    <t>mcph1P</t>
  </si>
  <si>
    <t>CII+mcph1</t>
  </si>
  <si>
    <t>CII+mcph1P</t>
  </si>
  <si>
    <t>peptide concentration</t>
  </si>
  <si>
    <t>MCPH1</t>
  </si>
  <si>
    <t>MCPH1P</t>
  </si>
  <si>
    <t>CII+MCPH1</t>
  </si>
  <si>
    <t>CII+MCPH1P</t>
  </si>
  <si>
    <t>SD</t>
  </si>
  <si>
    <t>Repeat 1</t>
  </si>
  <si>
    <t>Repeat 2</t>
  </si>
  <si>
    <t>Repeat 3</t>
  </si>
  <si>
    <t>Raw data</t>
  </si>
  <si>
    <t>Background corrected</t>
  </si>
  <si>
    <t>Normalised</t>
  </si>
  <si>
    <t>Mean 1</t>
  </si>
  <si>
    <t>Mean 2</t>
  </si>
  <si>
    <t>Mean 3</t>
  </si>
  <si>
    <t>Peptide concentration</t>
  </si>
  <si>
    <t>MCPH1 mean</t>
  </si>
  <si>
    <t>MCPH1 SD</t>
  </si>
  <si>
    <t>MCPH1P mean</t>
  </si>
  <si>
    <t>MCPH1P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</si>
</sst>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Sheet1!$AF$57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Sheet1!$AG$69:$AN$69</c:f>
                <c:numCache>
                  <c:formatCode>General</c:formatCode>
                  <c:ptCount val="8"/>
                </c:numCache>
              </c:numRef>
            </c:plus>
            <c:minus>
              <c:numRef>
                <c:f>Sheet1!$AG$69:$AN$69</c:f>
                <c:numCache>
                  <c:formatCode>General</c:formatCode>
                  <c:ptCount val="8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Sheet1!$AG$56:$AN$56</c:f>
              <c:numCache>
                <c:formatCode>General</c:formatCode>
                <c:ptCount val="8"/>
              </c:numCache>
            </c:numRef>
          </c:xVal>
          <c:yVal>
            <c:numRef>
              <c:f>Sheet1!$AG$57:$AN$57</c:f>
              <c:numCache>
                <c:formatCode>General</c:formatCode>
                <c:ptCount val="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F8-8242-8036-F455137D7B16}"/>
            </c:ext>
          </c:extLst>
        </c:ser>
        <c:ser>
          <c:idx val="1"/>
          <c:order val="1"/>
          <c:tx>
            <c:strRef>
              <c:f>Sheet1!$AF$58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Sheet1!$AG$70:$AN$70</c:f>
                <c:numCache>
                  <c:formatCode>General</c:formatCode>
                  <c:ptCount val="8"/>
                </c:numCache>
              </c:numRef>
            </c:plus>
            <c:minus>
              <c:numRef>
                <c:f>Sheet1!$AG$70:$AN$70</c:f>
                <c:numCache>
                  <c:formatCode>General</c:formatCode>
                  <c:ptCount val="8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Sheet1!$AG$56:$AN$56</c:f>
              <c:numCache>
                <c:formatCode>General</c:formatCode>
                <c:ptCount val="8"/>
              </c:numCache>
            </c:numRef>
          </c:xVal>
          <c:yVal>
            <c:numRef>
              <c:f>Sheet1!$AG$58:$AN$58</c:f>
              <c:numCache>
                <c:formatCode>General</c:formatCode>
                <c:ptCount val="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F8-8242-8036-F455137D7B16}"/>
            </c:ext>
          </c:extLst>
        </c:ser>
        <c:ser>
          <c:idx val="2"/>
          <c:order val="2"/>
          <c:tx>
            <c:strRef>
              <c:f>Sheet1!$AF$59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Sheet1!$AG$71:$AL$71</c:f>
                <c:numCache>
                  <c:formatCode>General</c:formatCode>
                  <c:ptCount val="6"/>
                </c:numCache>
              </c:numRef>
            </c:plus>
            <c:minus>
              <c:numRef>
                <c:f>Sheet1!$AG$71:$AL$71</c:f>
                <c:numCache>
                  <c:formatCode>General</c:formatCode>
                  <c:ptCount val="6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Sheet1!$AG$56:$AN$56</c:f>
              <c:numCache>
                <c:formatCode>General</c:formatCode>
                <c:ptCount val="8"/>
              </c:numCache>
            </c:numRef>
          </c:xVal>
          <c:yVal>
            <c:numRef>
              <c:f>Sheet1!$AG$59:$AN$59</c:f>
              <c:numCache>
                <c:formatCode>General</c:formatCode>
                <c:ptCount val="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BF8-8242-8036-F455137D7B16}"/>
            </c:ext>
          </c:extLst>
        </c:ser>
        <c:ser>
          <c:idx val="3"/>
          <c:order val="3"/>
          <c:tx>
            <c:strRef>
              <c:f>Sheet1!$AF$60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Sheet1!$AG$72:$AN$72</c:f>
                <c:numCache>
                  <c:formatCode>General</c:formatCode>
                  <c:ptCount val="8"/>
                </c:numCache>
              </c:numRef>
            </c:plus>
            <c:minus>
              <c:numRef>
                <c:f>Sheet1!$AG$72:$AN$72</c:f>
                <c:numCache>
                  <c:formatCode>General</c:formatCode>
                  <c:ptCount val="8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Sheet1!$AG$56:$AN$56</c:f>
              <c:numCache>
                <c:formatCode>General</c:formatCode>
                <c:ptCount val="8"/>
              </c:numCache>
            </c:numRef>
          </c:xVal>
          <c:yVal>
            <c:numRef>
              <c:f>Sheet1!$AG$60:$AN$60</c:f>
              <c:numCache>
                <c:formatCode>General</c:formatCode>
                <c:ptCount val="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BF8-8242-8036-F455137D7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7830880"/>
        <c:axId val="836083280"/>
      </c:scatterChart>
      <c:valAx>
        <c:axId val="837830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083280"/>
        <c:crosses val="autoZero"/>
        <c:crossBetween val="midCat"/>
      </c:valAx>
      <c:valAx>
        <c:axId val="83608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830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825500</xdr:colOff>
      <xdr:row>74</xdr:row>
      <xdr:rowOff>5823</xdr:rowOff>
    </xdr:from>
    <xdr:to>
      <xdr:col>39</xdr:col>
      <xdr:colOff>218016</xdr:colOff>
      <xdr:row>96</xdr:row>
      <xdr:rowOff>159810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87EFD6E-B6D7-9F45-9588-667ACD7C1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24883-7031-0B44-B73B-0234FEECD070}">
  <dimension ref="A1:AN77"/>
  <sheetViews>
    <sheetView tabSelected="1" topLeftCell="I18" zoomScale="75" zoomScaleNormal="80" workbookViewId="0">
      <selection activeCell="Z42" sqref="Z42:AB48"/>
    </sheetView>
  </sheetViews>
  <sheetFormatPr baseColWidth="10" defaultRowHeight="16" x14ac:dyDescent="0.2"/>
  <cols>
    <col min="1" max="1" width="37.33203125" customWidth="1"/>
    <col min="11" max="11" width="22" customWidth="1"/>
    <col min="21" max="21" width="15.83203125" customWidth="1"/>
  </cols>
  <sheetData>
    <row r="1" spans="1:21" x14ac:dyDescent="0.2">
      <c r="A1" t="s">
        <v>13</v>
      </c>
    </row>
    <row r="2" spans="1:21" x14ac:dyDescent="0.2">
      <c r="A2" s="11" t="s">
        <v>4</v>
      </c>
      <c r="B2" s="1">
        <v>0</v>
      </c>
      <c r="C2" s="1">
        <v>1</v>
      </c>
      <c r="D2" s="1">
        <v>2</v>
      </c>
      <c r="E2" s="1">
        <v>4</v>
      </c>
      <c r="F2" s="1">
        <v>8</v>
      </c>
      <c r="G2" s="1">
        <v>16</v>
      </c>
      <c r="H2" s="1">
        <v>32</v>
      </c>
      <c r="I2" s="1">
        <v>64</v>
      </c>
      <c r="J2" s="1"/>
      <c r="L2" s="1">
        <v>0</v>
      </c>
      <c r="M2" s="1">
        <v>1</v>
      </c>
      <c r="N2" s="1">
        <v>2</v>
      </c>
      <c r="O2" s="1">
        <v>4</v>
      </c>
      <c r="P2" s="1">
        <v>8</v>
      </c>
      <c r="Q2" s="1">
        <v>16</v>
      </c>
      <c r="R2" s="1">
        <v>32</v>
      </c>
      <c r="S2" s="1">
        <v>64</v>
      </c>
    </row>
    <row r="3" spans="1:21" x14ac:dyDescent="0.2">
      <c r="A3" s="10" t="s">
        <v>0</v>
      </c>
      <c r="B3" s="5">
        <v>51.6</v>
      </c>
      <c r="C3" s="7">
        <v>77.8</v>
      </c>
      <c r="D3" s="7">
        <v>83.6</v>
      </c>
      <c r="E3" s="7">
        <v>90</v>
      </c>
      <c r="F3" s="7">
        <v>89</v>
      </c>
      <c r="G3" s="7">
        <v>83.5</v>
      </c>
      <c r="K3" s="10" t="s">
        <v>2</v>
      </c>
      <c r="L3" s="5">
        <v>176.6</v>
      </c>
      <c r="M3" s="7">
        <v>170.1</v>
      </c>
      <c r="N3" s="7">
        <v>146.4</v>
      </c>
      <c r="O3" s="7">
        <v>121.7</v>
      </c>
      <c r="P3" s="7">
        <v>118.5</v>
      </c>
      <c r="Q3" s="7">
        <v>91.2</v>
      </c>
      <c r="U3" s="10"/>
    </row>
    <row r="4" spans="1:21" x14ac:dyDescent="0.2">
      <c r="A4" s="10" t="s">
        <v>0</v>
      </c>
      <c r="B4" s="5">
        <v>45</v>
      </c>
      <c r="C4" s="7">
        <v>67.400000000000006</v>
      </c>
      <c r="D4" s="7">
        <v>90.1</v>
      </c>
      <c r="E4" s="7">
        <v>93.4</v>
      </c>
      <c r="F4" s="7">
        <v>94.3</v>
      </c>
      <c r="G4" s="7">
        <v>89</v>
      </c>
      <c r="K4" s="10" t="s">
        <v>2</v>
      </c>
      <c r="L4" s="5">
        <v>196</v>
      </c>
      <c r="M4" s="7">
        <v>160.9</v>
      </c>
      <c r="N4" s="7">
        <v>144.30000000000001</v>
      </c>
      <c r="O4" s="7">
        <v>130.9</v>
      </c>
      <c r="P4" s="7">
        <v>118.7</v>
      </c>
      <c r="Q4" s="7">
        <v>110.6</v>
      </c>
    </row>
    <row r="5" spans="1:21" x14ac:dyDescent="0.2">
      <c r="A5" s="10" t="s">
        <v>0</v>
      </c>
      <c r="B5" s="5">
        <v>66.400000000000006</v>
      </c>
      <c r="C5" s="7">
        <v>89</v>
      </c>
      <c r="D5" s="7">
        <v>76</v>
      </c>
      <c r="E5" s="7">
        <v>70.2</v>
      </c>
      <c r="F5" s="7">
        <v>89.1</v>
      </c>
      <c r="G5" s="7">
        <v>91.3</v>
      </c>
      <c r="K5" s="10" t="s">
        <v>2</v>
      </c>
      <c r="L5" s="5">
        <v>179.7</v>
      </c>
      <c r="M5" s="7">
        <v>164.2</v>
      </c>
      <c r="N5" s="7">
        <v>130.6</v>
      </c>
      <c r="O5" s="7">
        <v>137.19999999999999</v>
      </c>
      <c r="P5" s="7">
        <v>113.5</v>
      </c>
      <c r="Q5" s="7">
        <v>98.8</v>
      </c>
    </row>
    <row r="6" spans="1:21" x14ac:dyDescent="0.2">
      <c r="A6" s="10" t="s">
        <v>0</v>
      </c>
      <c r="B6" s="5">
        <v>38.4</v>
      </c>
      <c r="C6" s="7">
        <v>72</v>
      </c>
      <c r="D6" s="7">
        <v>69.599999999999994</v>
      </c>
      <c r="E6" s="7">
        <v>74.599999999999994</v>
      </c>
      <c r="F6" s="7">
        <v>85</v>
      </c>
      <c r="G6" s="7">
        <v>85.3</v>
      </c>
      <c r="K6" s="10" t="s">
        <v>2</v>
      </c>
      <c r="L6" s="5">
        <v>183.9</v>
      </c>
      <c r="M6" s="7">
        <v>169.2</v>
      </c>
      <c r="N6" s="7">
        <v>127.9</v>
      </c>
      <c r="O6" s="7">
        <v>122.4</v>
      </c>
      <c r="P6" s="7">
        <v>124.3</v>
      </c>
      <c r="Q6" s="7">
        <v>108.7</v>
      </c>
    </row>
    <row r="7" spans="1:21" x14ac:dyDescent="0.2">
      <c r="A7" s="10" t="s">
        <v>5</v>
      </c>
      <c r="B7" s="2">
        <v>101.9</v>
      </c>
      <c r="C7" s="3">
        <v>99.5</v>
      </c>
      <c r="D7" s="3">
        <v>126</v>
      </c>
      <c r="E7" s="3">
        <v>132.5</v>
      </c>
      <c r="F7" s="3">
        <v>126.7</v>
      </c>
      <c r="G7" s="3">
        <v>136.5</v>
      </c>
      <c r="K7" s="10" t="s">
        <v>7</v>
      </c>
      <c r="L7" s="4">
        <v>222.5</v>
      </c>
      <c r="M7" s="6">
        <v>199</v>
      </c>
      <c r="N7" s="6">
        <v>183.2</v>
      </c>
      <c r="O7" s="6">
        <v>185.3</v>
      </c>
      <c r="P7" s="6">
        <v>163.6</v>
      </c>
      <c r="Q7" s="6">
        <v>150</v>
      </c>
    </row>
    <row r="8" spans="1:21" x14ac:dyDescent="0.2">
      <c r="A8" s="10" t="s">
        <v>5</v>
      </c>
      <c r="B8" s="2">
        <v>95.9</v>
      </c>
      <c r="C8" s="3">
        <v>111.1</v>
      </c>
      <c r="D8" s="3">
        <v>123.6</v>
      </c>
      <c r="E8" s="3">
        <v>135.30000000000001</v>
      </c>
      <c r="F8" s="3">
        <v>141.9</v>
      </c>
      <c r="G8" s="3">
        <v>141.19999999999999</v>
      </c>
      <c r="K8" s="10" t="s">
        <v>7</v>
      </c>
      <c r="L8" s="4">
        <v>210</v>
      </c>
      <c r="M8" s="6">
        <v>189</v>
      </c>
      <c r="N8" s="6">
        <v>178.2</v>
      </c>
      <c r="O8" s="6">
        <v>176.3</v>
      </c>
      <c r="P8" s="6">
        <v>168.8</v>
      </c>
      <c r="Q8" s="6">
        <v>140.1</v>
      </c>
    </row>
    <row r="9" spans="1:21" x14ac:dyDescent="0.2">
      <c r="A9" s="10" t="s">
        <v>5</v>
      </c>
      <c r="B9" s="2">
        <v>101</v>
      </c>
      <c r="C9" s="3">
        <v>110.6</v>
      </c>
      <c r="D9" s="3">
        <v>127.4</v>
      </c>
      <c r="E9" s="3">
        <v>136.19999999999999</v>
      </c>
      <c r="F9" s="3">
        <v>148.4</v>
      </c>
      <c r="G9" s="3">
        <v>146.69999999999999</v>
      </c>
      <c r="K9" s="10" t="s">
        <v>7</v>
      </c>
      <c r="L9" s="4">
        <v>204.8</v>
      </c>
      <c r="M9" s="6">
        <v>194.4</v>
      </c>
      <c r="N9" s="6">
        <v>195.3</v>
      </c>
      <c r="O9" s="6">
        <v>176.4</v>
      </c>
      <c r="P9" s="6">
        <v>154.30000000000001</v>
      </c>
      <c r="Q9" s="6">
        <v>145.30000000000001</v>
      </c>
      <c r="U9" s="10"/>
    </row>
    <row r="10" spans="1:21" x14ac:dyDescent="0.2">
      <c r="A10" s="10" t="s">
        <v>5</v>
      </c>
      <c r="B10" s="2">
        <v>96.6</v>
      </c>
      <c r="C10" s="3">
        <v>127.3</v>
      </c>
      <c r="D10" s="3">
        <v>125.8</v>
      </c>
      <c r="E10" s="3">
        <v>126.6</v>
      </c>
      <c r="F10" s="3">
        <v>132.1</v>
      </c>
      <c r="G10" s="3">
        <v>145.1</v>
      </c>
      <c r="K10" s="10" t="s">
        <v>7</v>
      </c>
      <c r="L10" s="4">
        <v>201.5</v>
      </c>
      <c r="M10" s="6">
        <v>188.3</v>
      </c>
      <c r="N10" s="6">
        <v>184.2</v>
      </c>
      <c r="O10" s="6">
        <v>174.6</v>
      </c>
      <c r="P10" s="6">
        <v>152.30000000000001</v>
      </c>
      <c r="Q10" s="6">
        <v>144.19999999999999</v>
      </c>
    </row>
    <row r="11" spans="1:21" x14ac:dyDescent="0.2">
      <c r="A11" s="10" t="s">
        <v>5</v>
      </c>
      <c r="B11" s="2">
        <v>114.9</v>
      </c>
      <c r="C11" s="3">
        <v>118.6</v>
      </c>
      <c r="D11" s="3">
        <v>114</v>
      </c>
      <c r="E11" s="3">
        <v>131.30000000000001</v>
      </c>
      <c r="F11" s="3">
        <v>131.1</v>
      </c>
      <c r="G11" s="3">
        <v>131.69999999999999</v>
      </c>
      <c r="K11" s="10" t="s">
        <v>7</v>
      </c>
      <c r="L11" s="4">
        <v>202.6</v>
      </c>
      <c r="M11" s="6">
        <v>189.8</v>
      </c>
      <c r="N11" s="6">
        <v>184.3</v>
      </c>
      <c r="O11" s="6">
        <v>165.6</v>
      </c>
      <c r="P11" s="6">
        <v>142</v>
      </c>
      <c r="Q11" s="6">
        <v>142.19999999999999</v>
      </c>
    </row>
    <row r="12" spans="1:21" x14ac:dyDescent="0.2">
      <c r="A12" s="10" t="s">
        <v>5</v>
      </c>
      <c r="B12" s="2">
        <v>98.5</v>
      </c>
      <c r="C12" s="3">
        <v>130.30000000000001</v>
      </c>
      <c r="D12" s="3">
        <v>128.4</v>
      </c>
      <c r="E12" s="3">
        <v>137.80000000000001</v>
      </c>
      <c r="F12" s="3">
        <v>134.19999999999999</v>
      </c>
      <c r="G12" s="3">
        <v>141.1</v>
      </c>
      <c r="K12" s="10" t="s">
        <v>7</v>
      </c>
      <c r="L12" s="4">
        <v>203.5</v>
      </c>
      <c r="M12" s="6">
        <v>182.4</v>
      </c>
      <c r="N12" s="6">
        <v>189.9</v>
      </c>
      <c r="O12" s="6">
        <v>167.2</v>
      </c>
      <c r="P12" s="6">
        <v>146.9</v>
      </c>
      <c r="Q12" s="6">
        <v>141.4</v>
      </c>
    </row>
    <row r="13" spans="1:21" x14ac:dyDescent="0.2">
      <c r="A13" s="10" t="s">
        <v>5</v>
      </c>
      <c r="B13" s="2">
        <v>105.8</v>
      </c>
      <c r="C13" s="3">
        <v>118.2</v>
      </c>
      <c r="D13" s="3">
        <v>131.4</v>
      </c>
      <c r="E13" s="3">
        <v>128</v>
      </c>
      <c r="F13" s="3">
        <v>131.6</v>
      </c>
      <c r="G13" s="3">
        <v>133.6</v>
      </c>
      <c r="K13" s="10" t="s">
        <v>7</v>
      </c>
      <c r="L13" s="4">
        <v>213.7</v>
      </c>
      <c r="M13" s="6">
        <v>183.3</v>
      </c>
      <c r="N13" s="6">
        <v>171.1</v>
      </c>
      <c r="O13" s="6">
        <v>191.4</v>
      </c>
      <c r="P13" s="6">
        <v>154.19999999999999</v>
      </c>
      <c r="Q13" s="6">
        <v>133.19999999999999</v>
      </c>
      <c r="U13" s="10"/>
    </row>
    <row r="14" spans="1:21" x14ac:dyDescent="0.2">
      <c r="A14" s="10" t="s">
        <v>5</v>
      </c>
      <c r="B14" s="2">
        <v>109</v>
      </c>
      <c r="C14" s="3">
        <v>124.3</v>
      </c>
      <c r="D14" s="3">
        <v>131.4</v>
      </c>
      <c r="E14" s="3">
        <v>126.3</v>
      </c>
      <c r="F14" s="3">
        <v>137.1</v>
      </c>
      <c r="G14" s="3">
        <v>139</v>
      </c>
      <c r="K14" s="10" t="s">
        <v>7</v>
      </c>
      <c r="L14" s="4">
        <v>207.4</v>
      </c>
      <c r="M14" s="6">
        <v>182.1</v>
      </c>
      <c r="N14" s="6">
        <v>175</v>
      </c>
      <c r="O14" s="6">
        <v>177.5</v>
      </c>
      <c r="P14" s="6">
        <v>144</v>
      </c>
      <c r="Q14" s="6">
        <v>128.80000000000001</v>
      </c>
    </row>
    <row r="15" spans="1:21" x14ac:dyDescent="0.2">
      <c r="A15" s="10" t="s">
        <v>1</v>
      </c>
      <c r="B15" s="5">
        <v>67.8</v>
      </c>
      <c r="C15" s="7">
        <v>67.5</v>
      </c>
      <c r="D15" s="7">
        <v>79.099999999999994</v>
      </c>
      <c r="E15" s="7">
        <v>88.5</v>
      </c>
      <c r="F15" s="7">
        <v>67.7</v>
      </c>
      <c r="G15" s="7">
        <v>77.3</v>
      </c>
      <c r="K15" s="10" t="s">
        <v>3</v>
      </c>
      <c r="L15" s="8">
        <v>169.5</v>
      </c>
      <c r="M15" s="9">
        <v>182</v>
      </c>
      <c r="N15" s="9">
        <v>181.6</v>
      </c>
      <c r="O15" s="9">
        <v>171.7</v>
      </c>
      <c r="P15" s="9">
        <v>157.5</v>
      </c>
      <c r="Q15" s="9">
        <v>144.30000000000001</v>
      </c>
    </row>
    <row r="16" spans="1:21" x14ac:dyDescent="0.2">
      <c r="A16" s="10" t="s">
        <v>1</v>
      </c>
      <c r="B16" s="5">
        <v>55.8</v>
      </c>
      <c r="C16" s="7">
        <v>72.2</v>
      </c>
      <c r="D16" s="7">
        <v>81.5</v>
      </c>
      <c r="E16" s="7">
        <v>78.900000000000006</v>
      </c>
      <c r="F16" s="7">
        <v>99.1</v>
      </c>
      <c r="G16" s="7">
        <v>89.2</v>
      </c>
      <c r="K16" s="10" t="s">
        <v>3</v>
      </c>
      <c r="L16" s="8">
        <v>183.8</v>
      </c>
      <c r="M16" s="9">
        <v>175.8</v>
      </c>
      <c r="N16" s="9">
        <v>172.9</v>
      </c>
      <c r="O16" s="9">
        <v>181.3</v>
      </c>
      <c r="P16" s="9">
        <v>152.69999999999999</v>
      </c>
      <c r="Q16" s="9">
        <v>137</v>
      </c>
    </row>
    <row r="17" spans="1:30" x14ac:dyDescent="0.2">
      <c r="A17" s="10" t="s">
        <v>1</v>
      </c>
      <c r="B17" s="5">
        <v>51.2</v>
      </c>
      <c r="C17" s="7">
        <v>81</v>
      </c>
      <c r="D17" s="7">
        <v>73.2</v>
      </c>
      <c r="E17" s="7">
        <v>80.900000000000006</v>
      </c>
      <c r="F17" s="7">
        <v>77.3</v>
      </c>
      <c r="G17" s="7">
        <v>86.3</v>
      </c>
      <c r="K17" s="10" t="s">
        <v>3</v>
      </c>
      <c r="L17" s="8">
        <v>169</v>
      </c>
      <c r="M17" s="9">
        <v>175.2</v>
      </c>
      <c r="N17" s="9">
        <v>165.4</v>
      </c>
      <c r="O17" s="9">
        <v>172</v>
      </c>
      <c r="P17" s="9">
        <v>137.5</v>
      </c>
      <c r="Q17" s="9">
        <v>133.6</v>
      </c>
    </row>
    <row r="18" spans="1:30" x14ac:dyDescent="0.2">
      <c r="A18" s="10" t="s">
        <v>1</v>
      </c>
      <c r="B18" s="5">
        <v>48</v>
      </c>
      <c r="C18" s="7">
        <v>58.8</v>
      </c>
      <c r="D18" s="7">
        <v>76.2</v>
      </c>
      <c r="E18" s="7">
        <v>80.900000000000006</v>
      </c>
      <c r="F18" s="7">
        <v>73.900000000000006</v>
      </c>
      <c r="G18" s="7">
        <v>84.3</v>
      </c>
      <c r="K18" s="10" t="s">
        <v>3</v>
      </c>
      <c r="L18" s="8">
        <v>173</v>
      </c>
      <c r="M18" s="9">
        <v>175</v>
      </c>
      <c r="N18" s="9">
        <v>172.2</v>
      </c>
      <c r="O18" s="9">
        <v>173.3</v>
      </c>
      <c r="P18" s="9">
        <v>147.4</v>
      </c>
      <c r="Q18" s="9">
        <v>135</v>
      </c>
    </row>
    <row r="19" spans="1:30" x14ac:dyDescent="0.2">
      <c r="A19" s="10" t="s">
        <v>6</v>
      </c>
      <c r="B19" s="4">
        <v>111.7</v>
      </c>
      <c r="E19" s="6">
        <v>127.9</v>
      </c>
      <c r="F19" s="6">
        <v>133.6</v>
      </c>
      <c r="G19" s="6">
        <v>122.5</v>
      </c>
      <c r="H19" s="6">
        <v>135</v>
      </c>
      <c r="I19" s="6">
        <v>129</v>
      </c>
      <c r="J19" s="6"/>
      <c r="K19" s="10" t="s">
        <v>8</v>
      </c>
      <c r="L19" s="4">
        <v>212.4</v>
      </c>
      <c r="O19" s="6">
        <v>190.7</v>
      </c>
      <c r="P19" s="6">
        <v>185.7</v>
      </c>
      <c r="Q19" s="6">
        <v>162</v>
      </c>
      <c r="R19" s="6">
        <v>158.6</v>
      </c>
      <c r="S19" s="6">
        <v>148.9</v>
      </c>
    </row>
    <row r="20" spans="1:30" x14ac:dyDescent="0.2">
      <c r="A20" s="10" t="s">
        <v>6</v>
      </c>
      <c r="B20" s="4">
        <v>109.4</v>
      </c>
      <c r="E20" s="6">
        <v>126.6</v>
      </c>
      <c r="F20" s="6">
        <v>125.1</v>
      </c>
      <c r="G20" s="6">
        <v>116.3</v>
      </c>
      <c r="H20" s="6">
        <v>131.9</v>
      </c>
      <c r="I20" s="6">
        <v>128.80000000000001</v>
      </c>
      <c r="J20" s="6"/>
      <c r="K20" s="10" t="s">
        <v>8</v>
      </c>
      <c r="L20" s="4">
        <v>207.6</v>
      </c>
      <c r="O20" s="6">
        <v>187.6</v>
      </c>
      <c r="P20" s="6">
        <v>197.7</v>
      </c>
      <c r="Q20" s="6">
        <v>173.5</v>
      </c>
      <c r="R20" s="6">
        <v>154.1</v>
      </c>
      <c r="S20" s="6">
        <v>146</v>
      </c>
    </row>
    <row r="21" spans="1:30" x14ac:dyDescent="0.2">
      <c r="A21" s="10" t="s">
        <v>6</v>
      </c>
      <c r="B21" s="4">
        <v>103</v>
      </c>
      <c r="E21" s="6">
        <v>117.7</v>
      </c>
      <c r="F21" s="6">
        <v>114.5</v>
      </c>
      <c r="G21" s="6">
        <v>122</v>
      </c>
      <c r="H21" s="6">
        <v>135.9</v>
      </c>
      <c r="I21" s="6">
        <v>133.4</v>
      </c>
      <c r="J21" s="6"/>
      <c r="K21" s="10" t="s">
        <v>8</v>
      </c>
      <c r="L21" s="4">
        <v>206.1</v>
      </c>
      <c r="O21" s="6">
        <v>192.2</v>
      </c>
      <c r="P21" s="6">
        <v>187</v>
      </c>
      <c r="Q21" s="6">
        <v>175.5</v>
      </c>
      <c r="R21" s="6">
        <v>153.30000000000001</v>
      </c>
      <c r="S21" s="6">
        <v>143.6</v>
      </c>
    </row>
    <row r="22" spans="1:30" x14ac:dyDescent="0.2">
      <c r="A22" s="10" t="s">
        <v>6</v>
      </c>
      <c r="B22" s="4">
        <v>100.6</v>
      </c>
      <c r="E22" s="6">
        <v>113</v>
      </c>
      <c r="F22" s="6">
        <v>129.6</v>
      </c>
      <c r="G22" s="6">
        <v>109</v>
      </c>
      <c r="H22" s="6">
        <v>124.6</v>
      </c>
      <c r="I22" s="6">
        <v>133</v>
      </c>
      <c r="J22" s="6"/>
      <c r="K22" s="10" t="s">
        <v>8</v>
      </c>
      <c r="L22" s="4">
        <v>192.9</v>
      </c>
      <c r="O22" s="6">
        <v>206.4</v>
      </c>
      <c r="P22" s="6">
        <v>178.4</v>
      </c>
      <c r="Q22" s="6">
        <v>176.6</v>
      </c>
      <c r="R22" s="6">
        <v>160.19999999999999</v>
      </c>
      <c r="S22" s="6">
        <v>151.6</v>
      </c>
      <c r="V22" s="11" t="s">
        <v>4</v>
      </c>
      <c r="W22" s="1">
        <v>0</v>
      </c>
      <c r="X22" s="1">
        <v>1</v>
      </c>
      <c r="Y22" s="1">
        <v>2</v>
      </c>
      <c r="Z22" s="1">
        <v>4</v>
      </c>
      <c r="AA22" s="1">
        <v>8</v>
      </c>
      <c r="AB22" s="1">
        <v>16</v>
      </c>
      <c r="AC22" s="1">
        <v>32</v>
      </c>
      <c r="AD22" s="1">
        <v>64</v>
      </c>
    </row>
    <row r="23" spans="1:30" x14ac:dyDescent="0.2">
      <c r="A23" s="10" t="s">
        <v>6</v>
      </c>
      <c r="B23" s="4">
        <v>110.9</v>
      </c>
      <c r="E23" s="6">
        <v>111</v>
      </c>
      <c r="F23" s="6">
        <v>109.4</v>
      </c>
      <c r="G23" s="6">
        <v>121.5</v>
      </c>
      <c r="H23" s="6">
        <v>120.3</v>
      </c>
      <c r="I23" s="6">
        <v>113.7</v>
      </c>
      <c r="J23" s="6"/>
      <c r="K23" s="10" t="s">
        <v>6</v>
      </c>
      <c r="L23" s="4">
        <v>200.4</v>
      </c>
      <c r="O23" s="6">
        <v>179.6</v>
      </c>
      <c r="P23" s="6">
        <v>187</v>
      </c>
      <c r="Q23" s="6">
        <v>172.5</v>
      </c>
      <c r="R23" s="6">
        <v>161.6</v>
      </c>
      <c r="S23" s="6">
        <v>141.9</v>
      </c>
      <c r="V23" s="10" t="s">
        <v>16</v>
      </c>
      <c r="W23">
        <f>AVERAGE(L37:L40)</f>
        <v>1</v>
      </c>
      <c r="X23">
        <f>AVERAGE(M37:M40)</f>
        <v>0.67234279000408015</v>
      </c>
      <c r="Y23">
        <f>AVERAGE(N37:N40)</f>
        <v>0.43598353141146323</v>
      </c>
      <c r="Z23">
        <f>AVERAGE(O37:O40)</f>
        <v>0.35545427620158165</v>
      </c>
      <c r="AA23">
        <f>AVERAGE(P37:P40)</f>
        <v>0.22076248870822995</v>
      </c>
      <c r="AB23">
        <f>AVERAGE(Q37:Q40)</f>
        <v>0.10791675996657077</v>
      </c>
    </row>
    <row r="24" spans="1:30" x14ac:dyDescent="0.2">
      <c r="A24" s="10" t="s">
        <v>6</v>
      </c>
      <c r="B24" s="4">
        <v>128.5</v>
      </c>
      <c r="E24" s="6">
        <v>126.4</v>
      </c>
      <c r="F24" s="6">
        <v>122.4</v>
      </c>
      <c r="G24" s="6">
        <v>125.5</v>
      </c>
      <c r="H24" s="6">
        <v>135.5</v>
      </c>
      <c r="I24" s="6">
        <v>132</v>
      </c>
      <c r="J24" s="6"/>
      <c r="K24" s="10" t="s">
        <v>6</v>
      </c>
      <c r="L24" s="4">
        <v>211.1</v>
      </c>
      <c r="O24" s="6">
        <v>185.6</v>
      </c>
      <c r="P24" s="6">
        <v>189.8</v>
      </c>
      <c r="Q24" s="6">
        <v>176.2</v>
      </c>
      <c r="R24" s="6">
        <v>153.6</v>
      </c>
      <c r="S24" s="6">
        <v>139.5</v>
      </c>
      <c r="V24" s="11" t="s">
        <v>17</v>
      </c>
      <c r="W24">
        <f>AVERAGE(L41:L44)</f>
        <v>1</v>
      </c>
      <c r="X24">
        <f>AVERAGE(M41:M44)</f>
        <v>0.72415096796441292</v>
      </c>
      <c r="Y24">
        <f>AVERAGE(N41:N44)</f>
        <v>0.54092151658282006</v>
      </c>
      <c r="Z24">
        <f>AVERAGE(O41:O44)</f>
        <v>0.41050168655345398</v>
      </c>
      <c r="AA24">
        <f>AVERAGE(P41:P44)</f>
        <v>0.19778317006147844</v>
      </c>
      <c r="AB24">
        <f>AVERAGE(Q41:Q44)</f>
        <v>2.0058139222793248E-2</v>
      </c>
      <c r="AC24" s="1"/>
    </row>
    <row r="25" spans="1:30" x14ac:dyDescent="0.2">
      <c r="A25" s="10" t="s">
        <v>6</v>
      </c>
      <c r="B25" s="4">
        <v>106</v>
      </c>
      <c r="E25" s="6">
        <v>117.1</v>
      </c>
      <c r="F25" s="6">
        <v>115.2</v>
      </c>
      <c r="G25" s="6">
        <v>122.5</v>
      </c>
      <c r="H25" s="6">
        <v>132.1</v>
      </c>
      <c r="I25" s="6">
        <v>130.80000000000001</v>
      </c>
      <c r="J25" s="6"/>
      <c r="K25" s="10" t="s">
        <v>6</v>
      </c>
      <c r="L25" s="4">
        <v>194.2</v>
      </c>
      <c r="O25" s="6">
        <v>187.7</v>
      </c>
      <c r="P25" s="6">
        <v>180.7</v>
      </c>
      <c r="Q25" s="6">
        <v>171.3</v>
      </c>
      <c r="R25" s="6">
        <v>144.19999999999999</v>
      </c>
      <c r="S25" s="6">
        <v>133.6</v>
      </c>
      <c r="V25" s="10" t="s">
        <v>18</v>
      </c>
      <c r="W25">
        <f>AVERAGE(L45:L48)</f>
        <v>1</v>
      </c>
      <c r="X25">
        <f>AVERAGE(M45:M48)</f>
        <v>0.62469597042042602</v>
      </c>
      <c r="Y25">
        <f>AVERAGE(N45:N48)</f>
        <v>0.54958333483839683</v>
      </c>
      <c r="Z25">
        <f>AVERAGE(O45:O48)</f>
        <v>0.4447530850466887</v>
      </c>
      <c r="AA25">
        <f>AVERAGE(P45:P48)</f>
        <v>0.13120371819810137</v>
      </c>
      <c r="AB25">
        <f>AVERAGE(Q45:Q48)</f>
        <v>3.8044524573188285E-3</v>
      </c>
    </row>
    <row r="26" spans="1:30" x14ac:dyDescent="0.2">
      <c r="A26" s="10" t="s">
        <v>6</v>
      </c>
      <c r="B26" s="4">
        <v>103.3</v>
      </c>
      <c r="E26" s="6">
        <v>117.6</v>
      </c>
      <c r="F26" s="6">
        <v>122</v>
      </c>
      <c r="G26" s="6">
        <v>113.1</v>
      </c>
      <c r="H26" s="6">
        <v>121.1</v>
      </c>
      <c r="I26" s="6">
        <v>127.6</v>
      </c>
      <c r="J26" s="6"/>
      <c r="K26" s="10" t="s">
        <v>6</v>
      </c>
      <c r="L26" s="4">
        <v>196.3</v>
      </c>
      <c r="O26" s="6">
        <v>181.5</v>
      </c>
      <c r="P26" s="6">
        <v>170.5</v>
      </c>
      <c r="Q26" s="6">
        <v>172.1</v>
      </c>
      <c r="R26" s="6">
        <v>146.1</v>
      </c>
      <c r="S26" s="6">
        <v>135.80000000000001</v>
      </c>
    </row>
    <row r="27" spans="1:30" x14ac:dyDescent="0.2">
      <c r="A27" s="10" t="s">
        <v>6</v>
      </c>
      <c r="B27" s="3">
        <v>120</v>
      </c>
      <c r="H27" s="3">
        <v>135.6</v>
      </c>
      <c r="I27" s="3">
        <v>121.1</v>
      </c>
      <c r="J27" s="12"/>
      <c r="K27" s="10" t="s">
        <v>6</v>
      </c>
      <c r="L27" s="6">
        <v>206.5</v>
      </c>
      <c r="R27" s="6">
        <v>157</v>
      </c>
      <c r="S27" s="6">
        <v>145.69999999999999</v>
      </c>
      <c r="V27" s="10" t="s">
        <v>16</v>
      </c>
      <c r="W27">
        <f>AVERAGE(L49:L52)</f>
        <v>1</v>
      </c>
      <c r="Z27">
        <f>AVERAGE(O49:O52)</f>
        <v>0.78265927016608994</v>
      </c>
      <c r="AA27">
        <f>AVERAGE(P49:P52)</f>
        <v>0.60019370938109851</v>
      </c>
      <c r="AB27">
        <f>AVERAGE(Q49:Q52)</f>
        <v>0.45984147672400266</v>
      </c>
      <c r="AC27">
        <f>AVERAGE(R49:R52)</f>
        <v>0.34327599523905161</v>
      </c>
      <c r="AD27">
        <f>AVERAGE(S49:S52)</f>
        <v>0.33332417175537349</v>
      </c>
    </row>
    <row r="28" spans="1:30" x14ac:dyDescent="0.2">
      <c r="A28" s="10" t="s">
        <v>6</v>
      </c>
      <c r="B28" s="3">
        <v>115.9</v>
      </c>
      <c r="H28" s="3">
        <v>119.4</v>
      </c>
      <c r="I28" s="3">
        <v>119.7</v>
      </c>
      <c r="J28" s="12"/>
      <c r="K28" s="10" t="s">
        <v>6</v>
      </c>
      <c r="L28" s="6">
        <v>202.3</v>
      </c>
      <c r="R28" s="6">
        <v>145.6</v>
      </c>
      <c r="S28" s="6">
        <v>157.9</v>
      </c>
      <c r="V28" s="11" t="s">
        <v>17</v>
      </c>
      <c r="W28">
        <f>AVERAGE(L53:L56)</f>
        <v>1</v>
      </c>
      <c r="Z28">
        <f>AVERAGE(O53:O56)</f>
        <v>0.74483322466704793</v>
      </c>
      <c r="AA28">
        <f>AVERAGE(P53:P56)</f>
        <v>0.62214934725507043</v>
      </c>
      <c r="AB28">
        <f>AVERAGE(Q53:Q56)</f>
        <v>0.55651174693689476</v>
      </c>
      <c r="AC28">
        <f>AVERAGE(R53:R56)</f>
        <v>0.25372393112788144</v>
      </c>
      <c r="AD28">
        <f>AVERAGE(S53:S56)</f>
        <v>0.16830482511479333</v>
      </c>
    </row>
    <row r="29" spans="1:30" x14ac:dyDescent="0.2">
      <c r="A29" s="10" t="s">
        <v>6</v>
      </c>
      <c r="B29" s="3">
        <v>118.5</v>
      </c>
      <c r="H29" s="3">
        <v>124.8</v>
      </c>
      <c r="I29" s="3">
        <v>123.9</v>
      </c>
      <c r="J29" s="12"/>
      <c r="K29" s="10" t="s">
        <v>6</v>
      </c>
      <c r="L29" s="6">
        <v>215.4</v>
      </c>
      <c r="R29" s="6">
        <v>152.30000000000001</v>
      </c>
      <c r="S29" s="6">
        <v>148.19999999999999</v>
      </c>
      <c r="V29" s="10" t="s">
        <v>18</v>
      </c>
      <c r="W29">
        <f>AVERAGE(L57:L60)</f>
        <v>1</v>
      </c>
      <c r="Z29">
        <f>AVERAGE(O57:O60)</f>
        <v>0.74268443941297979</v>
      </c>
      <c r="AA29">
        <f>AVERAGE(P57:P60)</f>
        <v>0.73678887437920437</v>
      </c>
      <c r="AB29">
        <f>AVERAGE(Q57:Q60)</f>
        <v>0.59283260975727214</v>
      </c>
      <c r="AC29">
        <f>AVERAGE(R57:R60)</f>
        <v>0.27164656404553911</v>
      </c>
      <c r="AD29">
        <f>AVERAGE(S57:S60)</f>
        <v>0.1314502262791159</v>
      </c>
    </row>
    <row r="30" spans="1:30" x14ac:dyDescent="0.2">
      <c r="A30" s="10" t="s">
        <v>6</v>
      </c>
      <c r="B30" s="3">
        <v>126.2</v>
      </c>
      <c r="H30" s="3">
        <v>114.3</v>
      </c>
      <c r="I30" s="3">
        <v>116.3</v>
      </c>
      <c r="J30" s="12"/>
      <c r="K30" s="10" t="s">
        <v>6</v>
      </c>
      <c r="L30" s="6">
        <v>201.2</v>
      </c>
      <c r="R30" s="6">
        <v>154.69999999999999</v>
      </c>
      <c r="S30" s="6">
        <v>143</v>
      </c>
    </row>
    <row r="35" spans="1:30" x14ac:dyDescent="0.2">
      <c r="A35" t="s">
        <v>14</v>
      </c>
      <c r="K35" t="s">
        <v>15</v>
      </c>
    </row>
    <row r="36" spans="1:30" x14ac:dyDescent="0.2">
      <c r="A36" s="11" t="s">
        <v>4</v>
      </c>
      <c r="B36" s="1">
        <v>0</v>
      </c>
      <c r="C36" s="1">
        <v>1</v>
      </c>
      <c r="D36" s="1">
        <v>2</v>
      </c>
      <c r="E36" s="1">
        <v>4</v>
      </c>
      <c r="F36" s="1">
        <v>8</v>
      </c>
      <c r="G36" s="1">
        <v>16</v>
      </c>
      <c r="H36" s="1">
        <v>32</v>
      </c>
      <c r="I36" s="1">
        <v>64</v>
      </c>
      <c r="J36" s="1"/>
      <c r="K36" s="11" t="s">
        <v>4</v>
      </c>
      <c r="L36" s="1">
        <v>0</v>
      </c>
      <c r="M36" s="1">
        <v>1</v>
      </c>
      <c r="N36" s="1">
        <v>2</v>
      </c>
      <c r="O36" s="1">
        <v>4</v>
      </c>
      <c r="P36" s="1">
        <v>8</v>
      </c>
      <c r="Q36" s="1">
        <v>16</v>
      </c>
      <c r="R36" s="1">
        <v>32</v>
      </c>
      <c r="S36" s="1">
        <v>64</v>
      </c>
      <c r="U36" s="1"/>
      <c r="V36" s="11" t="s">
        <v>4</v>
      </c>
      <c r="W36" s="1">
        <v>0</v>
      </c>
      <c r="X36" s="1">
        <v>1</v>
      </c>
      <c r="Y36" s="1">
        <v>2</v>
      </c>
      <c r="Z36" s="1">
        <v>4</v>
      </c>
      <c r="AA36" s="1">
        <v>8</v>
      </c>
      <c r="AB36" s="1">
        <v>16</v>
      </c>
      <c r="AC36" s="1">
        <v>32</v>
      </c>
      <c r="AD36" s="1">
        <v>64</v>
      </c>
    </row>
    <row r="37" spans="1:30" x14ac:dyDescent="0.2">
      <c r="A37" s="10" t="str">
        <f t="shared" ref="A37:A64" si="0">A3</f>
        <v>mcph1</v>
      </c>
      <c r="B37">
        <f>L3-B3</f>
        <v>125</v>
      </c>
      <c r="C37">
        <f t="shared" ref="C37:C52" si="1">M3-C3</f>
        <v>92.3</v>
      </c>
      <c r="D37">
        <f t="shared" ref="D37:D52" si="2">N3-D3</f>
        <v>62.800000000000011</v>
      </c>
      <c r="E37">
        <f t="shared" ref="E37:E52" si="3">O3-E3</f>
        <v>31.700000000000003</v>
      </c>
      <c r="F37">
        <f t="shared" ref="F37:F52" si="4">P3-F3</f>
        <v>29.5</v>
      </c>
      <c r="G37">
        <f t="shared" ref="G37:G52" si="5">Q3-G3</f>
        <v>7.7000000000000028</v>
      </c>
      <c r="J37" s="13" t="s">
        <v>10</v>
      </c>
      <c r="K37" s="10" t="str">
        <f t="shared" ref="K37:K56" si="6">K3</f>
        <v>CII+mcph1</v>
      </c>
      <c r="L37">
        <f>B37/$B37</f>
        <v>1</v>
      </c>
      <c r="M37">
        <f t="shared" ref="M37:M48" si="7">C37/$B37</f>
        <v>0.73839999999999995</v>
      </c>
      <c r="N37">
        <f t="shared" ref="N37:N48" si="8">D37/$B37</f>
        <v>0.50240000000000007</v>
      </c>
      <c r="O37">
        <f t="shared" ref="O37:O60" si="9">E37/$B37</f>
        <v>0.25360000000000005</v>
      </c>
      <c r="P37">
        <f t="shared" ref="P37:P60" si="10">F37/$B37</f>
        <v>0.23599999999999999</v>
      </c>
      <c r="Q37">
        <f t="shared" ref="Q37:Q60" si="11">G37/$B37</f>
        <v>6.1600000000000023E-2</v>
      </c>
      <c r="V37" t="s">
        <v>9</v>
      </c>
      <c r="W37">
        <f>SQRT(((W23-L37)^2+(W23-L38)^2+(W23-L39)^2+(W23-L40)^2+(W24-L41)^2+(W24-L42)^2+(W24-L44)^2+(W24-L43)^2+(W25-L45)^2+(W25-L46)^2+(W25-L47)^2+(W25-L48)^2)/10)</f>
        <v>0</v>
      </c>
      <c r="X37">
        <f>SQRT(((X23-M37)^2+(X23-M38)^2+(X23-M39)^2+(X23-M40)^2+(X24-M41)^2+(X24-M42)^2+(X24-M44)^2+(X24-M43)^2+(X25-M45)^2+(X25-M46)^2+(X25-M47)^2+(X25-M48)^2)/10)</f>
        <v>9.991492071429596E-2</v>
      </c>
      <c r="Y37">
        <f t="shared" ref="Y37:AB37" si="12">SQRT(((Y23-N37)^2+(Y23-N38)^2+(Y23-N39)^2+(Y23-N40)^2+(Y24-N41)^2+(Y24-N42)^2+(Y24-N44)^2+(Y24-N43)^2+(Y25-N45)^2+(Y25-N46)^2+(Y25-N47)^2+(Y25-N48)^2)/10)</f>
        <v>0.12010658779340028</v>
      </c>
      <c r="Z37">
        <f t="shared" si="12"/>
        <v>0.11852045248927454</v>
      </c>
      <c r="AA37">
        <f t="shared" si="12"/>
        <v>7.0173317263685225E-2</v>
      </c>
      <c r="AB37">
        <f t="shared" si="12"/>
        <v>6.6507511039384112E-2</v>
      </c>
    </row>
    <row r="38" spans="1:30" x14ac:dyDescent="0.2">
      <c r="A38" s="10" t="str">
        <f t="shared" si="0"/>
        <v>mcph1</v>
      </c>
      <c r="B38">
        <f t="shared" ref="B38:B52" si="13">L4-B4</f>
        <v>151</v>
      </c>
      <c r="C38">
        <f t="shared" si="1"/>
        <v>93.5</v>
      </c>
      <c r="D38">
        <f t="shared" si="2"/>
        <v>54.200000000000017</v>
      </c>
      <c r="E38">
        <f t="shared" si="3"/>
        <v>37.5</v>
      </c>
      <c r="F38">
        <f t="shared" si="4"/>
        <v>24.400000000000006</v>
      </c>
      <c r="G38">
        <f t="shared" si="5"/>
        <v>21.599999999999994</v>
      </c>
      <c r="J38" s="13"/>
      <c r="K38" s="10" t="str">
        <f t="shared" si="6"/>
        <v>CII+mcph1</v>
      </c>
      <c r="L38">
        <f t="shared" ref="L38:L60" si="14">B38/$B38</f>
        <v>1</v>
      </c>
      <c r="M38">
        <f t="shared" si="7"/>
        <v>0.61920529801324509</v>
      </c>
      <c r="N38">
        <f t="shared" si="8"/>
        <v>0.35894039735099348</v>
      </c>
      <c r="O38">
        <f t="shared" si="9"/>
        <v>0.24834437086092714</v>
      </c>
      <c r="P38">
        <f t="shared" si="10"/>
        <v>0.16158940397350996</v>
      </c>
      <c r="Q38">
        <f t="shared" si="11"/>
        <v>0.14304635761589402</v>
      </c>
      <c r="V38" t="s">
        <v>9</v>
      </c>
      <c r="W38">
        <f>SQRT(((W27-L49)^2+(W27-L50)^2+(W27-L51)^2+(W27-L52)^2+(W28-L53)^2+(W28-L54)^2+(W28-L56)^2+(W28-L55)^2+(W29-L57)^2+(W29-L58)^2+(W29-L59)^2+(W29-L60)^2)/10)</f>
        <v>0</v>
      </c>
      <c r="Z38">
        <f>SQRT(((Z27-O49)^2+(Z27-O50)^2+(Z27-O51)^2+(Z27-O52)^2+(Z28-O53)^2+(Z28-O54)^2+(Z28-O56)^2+(Z28-O55)^2+(Z29-O57)^2+(Z29-O58)^2+(Z29-O59)^2+(Z29-O60)^2)/10)</f>
        <v>0.1063049259537942</v>
      </c>
      <c r="AA38">
        <f>SQRT(((AA27-P49)^2+(AA27-P50)^2+(AA27-P51)^2+(AA27-P52)^2+(AA28-P53)^2+(AA28-P54)^2+(AA28-P56)^2+(AA28-P55)^2+(AA29-P57)^2+(AA29-P58)^2+(AA29-P59)^2+(AA29-P60)^2)/10)</f>
        <v>0.1518596796258562</v>
      </c>
      <c r="AB38">
        <f>SQRT(((AB27-Q49)^2+(AB27-Q50)^2+(AB27-Q51)^2+(AB27-Q52)^2+(AB28-Q53)^2+(AB28-Q54)^2+(AB28-Q56)^2+(AB28-Q55)^2+(AB29-Q57)^2+(AB29-Q58)^2+(AB29-Q59)^2+(AB29-Q60)^2)/10)</f>
        <v>0.10846998636414384</v>
      </c>
      <c r="AC38">
        <f>SQRT(((AC27-R49)^2+(AC27-R50)^2+(AC27-R51)^2+(AC27-R52)^2+(AC28-R53)^2+(AC28-R54)^2+(AC28-R56)^2+(AC28-R55)^2+(AC29-R57)^2+(AC29-R58)^2+(AC29-R59)^2+(AC29-R60)^2)/10)</f>
        <v>0.11625685215388327</v>
      </c>
      <c r="AD38">
        <f>SQRT(((AD27-S49)^2+(AD27-S50)^2+(AD27-S51)^2+(AD27-S52)^2+(AD28-S53)^2+(AD28-S54)^2+(AD28-S56)^2+(AD28-S55)^2+(AD29-S57)^2+(AD29-S58)^2+(AD29-S59)^2+(AD29-S60)^2)/10)</f>
        <v>8.6931522431706487E-2</v>
      </c>
    </row>
    <row r="39" spans="1:30" x14ac:dyDescent="0.2">
      <c r="A39" s="10" t="str">
        <f t="shared" si="0"/>
        <v>mcph1</v>
      </c>
      <c r="B39">
        <f t="shared" si="13"/>
        <v>113.29999999999998</v>
      </c>
      <c r="C39">
        <f t="shared" si="1"/>
        <v>75.199999999999989</v>
      </c>
      <c r="D39">
        <f t="shared" si="2"/>
        <v>54.599999999999994</v>
      </c>
      <c r="E39">
        <f t="shared" si="3"/>
        <v>66.999999999999986</v>
      </c>
      <c r="F39">
        <f t="shared" si="4"/>
        <v>24.400000000000006</v>
      </c>
      <c r="G39">
        <f t="shared" si="5"/>
        <v>7.5</v>
      </c>
      <c r="J39" s="13"/>
      <c r="K39" s="10" t="str">
        <f t="shared" si="6"/>
        <v>CII+mcph1</v>
      </c>
      <c r="L39">
        <f t="shared" si="14"/>
        <v>1</v>
      </c>
      <c r="M39">
        <f t="shared" si="7"/>
        <v>0.66372462488967343</v>
      </c>
      <c r="N39">
        <f t="shared" si="8"/>
        <v>0.48190644307149166</v>
      </c>
      <c r="O39">
        <f t="shared" si="9"/>
        <v>0.59135039717563986</v>
      </c>
      <c r="P39">
        <f t="shared" si="10"/>
        <v>0.21535745807590476</v>
      </c>
      <c r="Q39">
        <f t="shared" si="11"/>
        <v>6.6195939982347754E-2</v>
      </c>
    </row>
    <row r="40" spans="1:30" x14ac:dyDescent="0.2">
      <c r="A40" s="10" t="str">
        <f t="shared" si="0"/>
        <v>mcph1</v>
      </c>
      <c r="B40">
        <f t="shared" si="13"/>
        <v>145.5</v>
      </c>
      <c r="C40">
        <f t="shared" si="1"/>
        <v>97.199999999999989</v>
      </c>
      <c r="D40">
        <f t="shared" si="2"/>
        <v>58.300000000000011</v>
      </c>
      <c r="E40">
        <f t="shared" si="3"/>
        <v>47.800000000000011</v>
      </c>
      <c r="F40">
        <f t="shared" si="4"/>
        <v>39.299999999999997</v>
      </c>
      <c r="G40">
        <f t="shared" si="5"/>
        <v>23.400000000000006</v>
      </c>
      <c r="J40" s="13"/>
      <c r="K40" s="10" t="str">
        <f t="shared" si="6"/>
        <v>CII+mcph1</v>
      </c>
      <c r="L40">
        <f t="shared" si="14"/>
        <v>1</v>
      </c>
      <c r="M40">
        <f t="shared" si="7"/>
        <v>0.66804123711340202</v>
      </c>
      <c r="N40">
        <f t="shared" si="8"/>
        <v>0.40068728522336777</v>
      </c>
      <c r="O40">
        <f t="shared" si="9"/>
        <v>0.3285223367697595</v>
      </c>
      <c r="P40">
        <f t="shared" si="10"/>
        <v>0.27010309278350514</v>
      </c>
      <c r="Q40">
        <f t="shared" si="11"/>
        <v>0.16082474226804128</v>
      </c>
      <c r="U40" s="10"/>
    </row>
    <row r="41" spans="1:30" x14ac:dyDescent="0.2">
      <c r="A41" s="10" t="str">
        <f t="shared" si="0"/>
        <v>MCPH1</v>
      </c>
      <c r="B41">
        <f t="shared" si="13"/>
        <v>120.6</v>
      </c>
      <c r="C41">
        <f t="shared" si="1"/>
        <v>99.5</v>
      </c>
      <c r="D41">
        <f t="shared" si="2"/>
        <v>57.199999999999989</v>
      </c>
      <c r="E41">
        <f t="shared" si="3"/>
        <v>52.800000000000011</v>
      </c>
      <c r="F41">
        <f t="shared" si="4"/>
        <v>36.899999999999991</v>
      </c>
      <c r="G41">
        <f t="shared" si="5"/>
        <v>13.5</v>
      </c>
      <c r="J41" s="13" t="s">
        <v>11</v>
      </c>
      <c r="K41" s="10" t="str">
        <f t="shared" si="6"/>
        <v>CII+MCPH1</v>
      </c>
      <c r="L41">
        <f t="shared" si="14"/>
        <v>1</v>
      </c>
      <c r="M41">
        <f t="shared" si="7"/>
        <v>0.82504145936981765</v>
      </c>
      <c r="N41">
        <f t="shared" si="8"/>
        <v>0.47429519071310111</v>
      </c>
      <c r="O41">
        <f t="shared" si="9"/>
        <v>0.43781094527363196</v>
      </c>
      <c r="P41">
        <f t="shared" si="10"/>
        <v>0.30597014925373128</v>
      </c>
      <c r="Q41">
        <f t="shared" si="11"/>
        <v>0.11194029850746269</v>
      </c>
    </row>
    <row r="42" spans="1:30" x14ac:dyDescent="0.2">
      <c r="A42" s="10" t="str">
        <f t="shared" si="0"/>
        <v>MCPH1</v>
      </c>
      <c r="B42">
        <f t="shared" si="13"/>
        <v>114.1</v>
      </c>
      <c r="C42">
        <f t="shared" si="1"/>
        <v>77.900000000000006</v>
      </c>
      <c r="D42">
        <f t="shared" si="2"/>
        <v>54.599999999999994</v>
      </c>
      <c r="E42">
        <f t="shared" si="3"/>
        <v>41</v>
      </c>
      <c r="F42">
        <f t="shared" si="4"/>
        <v>26.900000000000006</v>
      </c>
      <c r="G42">
        <f t="shared" si="5"/>
        <v>-1.0999999999999943</v>
      </c>
      <c r="J42" s="13"/>
      <c r="K42" s="10" t="str">
        <f t="shared" si="6"/>
        <v>CII+MCPH1</v>
      </c>
      <c r="L42">
        <f t="shared" si="14"/>
        <v>1</v>
      </c>
      <c r="M42">
        <f t="shared" si="7"/>
        <v>0.68273444347063983</v>
      </c>
      <c r="N42">
        <f t="shared" si="8"/>
        <v>0.47852760736196315</v>
      </c>
      <c r="O42">
        <f t="shared" si="9"/>
        <v>0.35933391761612621</v>
      </c>
      <c r="P42">
        <f t="shared" si="10"/>
        <v>0.23575810692375115</v>
      </c>
      <c r="Q42">
        <f t="shared" si="11"/>
        <v>-9.6406660823838246E-3</v>
      </c>
      <c r="V42" t="s">
        <v>19</v>
      </c>
      <c r="W42" t="s">
        <v>20</v>
      </c>
      <c r="X42" t="s">
        <v>21</v>
      </c>
      <c r="AA42" t="s">
        <v>22</v>
      </c>
      <c r="AB42" t="s">
        <v>23</v>
      </c>
    </row>
    <row r="43" spans="1:30" x14ac:dyDescent="0.2">
      <c r="A43" s="10" t="str">
        <f t="shared" si="0"/>
        <v>MCPH1</v>
      </c>
      <c r="B43">
        <f t="shared" si="13"/>
        <v>103.80000000000001</v>
      </c>
      <c r="C43">
        <f t="shared" si="1"/>
        <v>83.800000000000011</v>
      </c>
      <c r="D43">
        <f t="shared" si="2"/>
        <v>67.900000000000006</v>
      </c>
      <c r="E43">
        <f t="shared" si="3"/>
        <v>40.200000000000017</v>
      </c>
      <c r="F43">
        <f t="shared" si="4"/>
        <v>5.9000000000000057</v>
      </c>
      <c r="G43">
        <f t="shared" si="5"/>
        <v>-1.3999999999999773</v>
      </c>
      <c r="J43" s="13"/>
      <c r="K43" s="10" t="str">
        <f t="shared" si="6"/>
        <v>CII+MCPH1</v>
      </c>
      <c r="L43">
        <f t="shared" si="14"/>
        <v>1</v>
      </c>
      <c r="M43">
        <f t="shared" si="7"/>
        <v>0.80732177263969174</v>
      </c>
      <c r="N43">
        <f t="shared" si="8"/>
        <v>0.65414258188824659</v>
      </c>
      <c r="O43">
        <f t="shared" si="9"/>
        <v>0.38728323699421979</v>
      </c>
      <c r="P43">
        <f t="shared" si="10"/>
        <v>5.684007707129099E-2</v>
      </c>
      <c r="Q43">
        <f t="shared" si="11"/>
        <v>-1.3487475915221359E-2</v>
      </c>
      <c r="V43" s="1">
        <v>0</v>
      </c>
      <c r="W43">
        <f>AVERAGE(L37:L48)</f>
        <v>1</v>
      </c>
      <c r="X43">
        <v>0</v>
      </c>
      <c r="Z43" s="1">
        <v>0</v>
      </c>
      <c r="AA43">
        <f>AVERAGE(L49:L60)</f>
        <v>1</v>
      </c>
      <c r="AB43">
        <v>0</v>
      </c>
    </row>
    <row r="44" spans="1:30" x14ac:dyDescent="0.2">
      <c r="A44" s="10" t="str">
        <f t="shared" si="0"/>
        <v>MCPH1</v>
      </c>
      <c r="B44">
        <f t="shared" si="13"/>
        <v>104.9</v>
      </c>
      <c r="C44">
        <f t="shared" si="1"/>
        <v>61.000000000000014</v>
      </c>
      <c r="D44">
        <f t="shared" si="2"/>
        <v>58.399999999999991</v>
      </c>
      <c r="E44">
        <f t="shared" si="3"/>
        <v>48</v>
      </c>
      <c r="F44">
        <f t="shared" si="4"/>
        <v>20.200000000000017</v>
      </c>
      <c r="G44">
        <f t="shared" si="5"/>
        <v>-0.90000000000000568</v>
      </c>
      <c r="J44" s="13"/>
      <c r="K44" s="10" t="str">
        <f t="shared" si="6"/>
        <v>CII+MCPH1</v>
      </c>
      <c r="L44">
        <f t="shared" si="14"/>
        <v>1</v>
      </c>
      <c r="M44">
        <f t="shared" si="7"/>
        <v>0.58150619637750245</v>
      </c>
      <c r="N44">
        <f t="shared" si="8"/>
        <v>0.55672068636796934</v>
      </c>
      <c r="O44">
        <f t="shared" si="9"/>
        <v>0.45757864632983791</v>
      </c>
      <c r="P44">
        <f t="shared" si="10"/>
        <v>0.19256434699714028</v>
      </c>
      <c r="Q44">
        <f t="shared" si="11"/>
        <v>-8.5795996186845153E-3</v>
      </c>
      <c r="U44" s="10"/>
      <c r="V44" s="1">
        <v>1</v>
      </c>
      <c r="W44">
        <f>AVERAGE(M37:M48)</f>
        <v>0.67372990946297306</v>
      </c>
      <c r="X44">
        <v>9.991492071429596E-2</v>
      </c>
      <c r="Z44" s="1">
        <v>4</v>
      </c>
      <c r="AA44">
        <f>AVERAGE(O49:O60)</f>
        <v>0.75672564474870596</v>
      </c>
      <c r="AB44">
        <v>0.1063049259537942</v>
      </c>
    </row>
    <row r="45" spans="1:30" x14ac:dyDescent="0.2">
      <c r="A45" s="10" t="str">
        <f t="shared" si="0"/>
        <v>MCPH1</v>
      </c>
      <c r="B45">
        <f t="shared" si="13"/>
        <v>87.699999999999989</v>
      </c>
      <c r="C45">
        <f t="shared" si="1"/>
        <v>71.200000000000017</v>
      </c>
      <c r="D45">
        <f t="shared" si="2"/>
        <v>70.300000000000011</v>
      </c>
      <c r="E45">
        <f t="shared" si="3"/>
        <v>34.299999999999983</v>
      </c>
      <c r="F45">
        <f t="shared" si="4"/>
        <v>10.900000000000006</v>
      </c>
      <c r="G45">
        <f t="shared" si="5"/>
        <v>10.5</v>
      </c>
      <c r="J45" s="13" t="s">
        <v>12</v>
      </c>
      <c r="K45" s="10" t="str">
        <f t="shared" si="6"/>
        <v>CII+MCPH1</v>
      </c>
      <c r="L45">
        <f t="shared" si="14"/>
        <v>1</v>
      </c>
      <c r="M45">
        <f t="shared" si="7"/>
        <v>0.811858608893957</v>
      </c>
      <c r="N45">
        <f t="shared" si="8"/>
        <v>0.80159635119726358</v>
      </c>
      <c r="O45">
        <f t="shared" si="9"/>
        <v>0.39110604332953236</v>
      </c>
      <c r="P45">
        <f t="shared" si="10"/>
        <v>0.1242873432155075</v>
      </c>
      <c r="Q45">
        <f t="shared" si="11"/>
        <v>0.11972633979475486</v>
      </c>
      <c r="U45" s="11"/>
      <c r="V45" s="1">
        <v>2</v>
      </c>
      <c r="W45">
        <f>AVERAGE(N37:N48)</f>
        <v>0.50882946094422665</v>
      </c>
      <c r="X45" s="14">
        <v>0.1201065877934</v>
      </c>
      <c r="Z45" s="1">
        <v>8</v>
      </c>
      <c r="AA45" s="14">
        <f>AVERAGE(P49:P60)</f>
        <v>0.6530439770051244</v>
      </c>
      <c r="AB45">
        <v>0.1518596796258562</v>
      </c>
      <c r="AC45" s="1"/>
    </row>
    <row r="46" spans="1:30" x14ac:dyDescent="0.2">
      <c r="A46" s="10" t="str">
        <f t="shared" si="0"/>
        <v>MCPH1</v>
      </c>
      <c r="B46">
        <f t="shared" si="13"/>
        <v>105</v>
      </c>
      <c r="C46">
        <f t="shared" si="1"/>
        <v>52.099999999999994</v>
      </c>
      <c r="D46">
        <f t="shared" si="2"/>
        <v>61.5</v>
      </c>
      <c r="E46">
        <f t="shared" si="3"/>
        <v>29.399999999999977</v>
      </c>
      <c r="F46">
        <f t="shared" si="4"/>
        <v>12.700000000000017</v>
      </c>
      <c r="G46">
        <f t="shared" si="5"/>
        <v>0.30000000000001137</v>
      </c>
      <c r="J46" s="13"/>
      <c r="K46" s="10" t="str">
        <f t="shared" si="6"/>
        <v>CII+MCPH1</v>
      </c>
      <c r="L46">
        <f t="shared" si="14"/>
        <v>1</v>
      </c>
      <c r="M46">
        <f t="shared" si="7"/>
        <v>0.49619047619047613</v>
      </c>
      <c r="N46">
        <f t="shared" si="8"/>
        <v>0.58571428571428574</v>
      </c>
      <c r="O46">
        <f t="shared" si="9"/>
        <v>0.2799999999999998</v>
      </c>
      <c r="P46">
        <f t="shared" si="10"/>
        <v>0.12095238095238112</v>
      </c>
      <c r="Q46">
        <f t="shared" si="11"/>
        <v>2.8571428571429656E-3</v>
      </c>
      <c r="U46" s="10"/>
      <c r="V46" s="1">
        <v>4</v>
      </c>
      <c r="W46">
        <f>AVERAGE(O37:O48)</f>
        <v>0.4035696826005748</v>
      </c>
      <c r="X46">
        <v>0.11852045248927454</v>
      </c>
      <c r="Z46" s="1">
        <v>16</v>
      </c>
      <c r="AA46">
        <f>AVERAGE(Q49:Q60)</f>
        <v>0.53639527780605656</v>
      </c>
      <c r="AB46">
        <v>0.10846998636414384</v>
      </c>
    </row>
    <row r="47" spans="1:30" x14ac:dyDescent="0.2">
      <c r="A47" s="10" t="str">
        <f t="shared" si="0"/>
        <v>MCPH1</v>
      </c>
      <c r="B47">
        <f t="shared" si="13"/>
        <v>107.89999999999999</v>
      </c>
      <c r="C47">
        <f t="shared" si="1"/>
        <v>65.100000000000009</v>
      </c>
      <c r="D47">
        <f t="shared" si="2"/>
        <v>39.699999999999989</v>
      </c>
      <c r="E47">
        <f t="shared" si="3"/>
        <v>63.400000000000006</v>
      </c>
      <c r="F47">
        <f t="shared" si="4"/>
        <v>22.599999999999994</v>
      </c>
      <c r="G47">
        <f t="shared" si="5"/>
        <v>-0.40000000000000568</v>
      </c>
      <c r="J47" s="13"/>
      <c r="K47" s="10" t="str">
        <f t="shared" si="6"/>
        <v>CII+MCPH1</v>
      </c>
      <c r="L47">
        <f t="shared" si="14"/>
        <v>1</v>
      </c>
      <c r="M47">
        <f t="shared" si="7"/>
        <v>0.60333642261353115</v>
      </c>
      <c r="N47">
        <f t="shared" si="8"/>
        <v>0.36793327154772931</v>
      </c>
      <c r="O47">
        <f t="shared" si="9"/>
        <v>0.58758109360519006</v>
      </c>
      <c r="P47">
        <f t="shared" si="10"/>
        <v>0.20945319740500459</v>
      </c>
      <c r="Q47">
        <f t="shared" si="11"/>
        <v>-3.7071362372567722E-3</v>
      </c>
      <c r="U47" s="10"/>
      <c r="V47" s="1">
        <v>8</v>
      </c>
      <c r="W47">
        <f>AVERAGE(P37:P48)</f>
        <v>0.18324979232260327</v>
      </c>
      <c r="X47">
        <v>7.0173317263685225E-2</v>
      </c>
      <c r="Z47" s="1">
        <v>32</v>
      </c>
      <c r="AA47">
        <f>AVERAGE(R49:R60)</f>
        <v>0.28954883013749072</v>
      </c>
      <c r="AB47">
        <v>0.11625685215388327</v>
      </c>
    </row>
    <row r="48" spans="1:30" x14ac:dyDescent="0.2">
      <c r="A48" s="10" t="str">
        <f t="shared" si="0"/>
        <v>MCPH1</v>
      </c>
      <c r="B48">
        <f t="shared" si="13"/>
        <v>98.4</v>
      </c>
      <c r="C48">
        <f t="shared" si="1"/>
        <v>57.8</v>
      </c>
      <c r="D48">
        <f t="shared" si="2"/>
        <v>43.599999999999994</v>
      </c>
      <c r="E48">
        <f t="shared" si="3"/>
        <v>51.2</v>
      </c>
      <c r="F48">
        <f t="shared" si="4"/>
        <v>6.9000000000000057</v>
      </c>
      <c r="G48">
        <f t="shared" si="5"/>
        <v>-10.199999999999989</v>
      </c>
      <c r="J48" s="13"/>
      <c r="K48" s="10" t="str">
        <f t="shared" si="6"/>
        <v>CII+MCPH1</v>
      </c>
      <c r="L48">
        <f t="shared" si="14"/>
        <v>1</v>
      </c>
      <c r="M48">
        <f t="shared" si="7"/>
        <v>0.58739837398373973</v>
      </c>
      <c r="N48">
        <f t="shared" si="8"/>
        <v>0.44308943089430886</v>
      </c>
      <c r="O48">
        <f t="shared" si="9"/>
        <v>0.52032520325203246</v>
      </c>
      <c r="P48">
        <f t="shared" si="10"/>
        <v>7.0121951219512244E-2</v>
      </c>
      <c r="Q48">
        <f t="shared" si="11"/>
        <v>-0.10365853658536574</v>
      </c>
      <c r="V48" s="1">
        <v>16</v>
      </c>
      <c r="W48">
        <f>AVERAGE(Q37:Q48)</f>
        <v>4.392645054889429E-2</v>
      </c>
      <c r="X48">
        <v>6.6507511039384112E-2</v>
      </c>
      <c r="Z48" s="1">
        <v>64</v>
      </c>
      <c r="AA48">
        <f>AVERAGE(S49:S60)</f>
        <v>0.21102640771642758</v>
      </c>
      <c r="AB48" s="14">
        <v>8.6931522431706487E-2</v>
      </c>
    </row>
    <row r="49" spans="1:40" x14ac:dyDescent="0.2">
      <c r="A49" s="10" t="str">
        <f t="shared" si="0"/>
        <v>mcph1P</v>
      </c>
      <c r="B49">
        <f t="shared" si="13"/>
        <v>101.7</v>
      </c>
      <c r="C49">
        <f t="shared" si="1"/>
        <v>114.5</v>
      </c>
      <c r="D49">
        <f t="shared" si="2"/>
        <v>102.5</v>
      </c>
      <c r="E49">
        <f t="shared" si="3"/>
        <v>83.199999999999989</v>
      </c>
      <c r="F49">
        <f t="shared" si="4"/>
        <v>89.8</v>
      </c>
      <c r="G49">
        <f t="shared" si="5"/>
        <v>67.000000000000014</v>
      </c>
      <c r="J49" s="13" t="s">
        <v>10</v>
      </c>
      <c r="K49" s="10" t="str">
        <f t="shared" si="6"/>
        <v>CII+mcph1P</v>
      </c>
      <c r="L49">
        <f t="shared" si="14"/>
        <v>1</v>
      </c>
      <c r="O49">
        <f t="shared" si="9"/>
        <v>0.81809242871189758</v>
      </c>
      <c r="P49">
        <f t="shared" si="10"/>
        <v>0.8829891838741396</v>
      </c>
      <c r="Q49">
        <f t="shared" si="11"/>
        <v>0.6588003933136678</v>
      </c>
      <c r="R49">
        <f>H61/$B61</f>
        <v>0.24739884393063591</v>
      </c>
      <c r="S49">
        <f>I61/$B61</f>
        <v>0.28439306358381494</v>
      </c>
      <c r="U49" s="10"/>
    </row>
    <row r="50" spans="1:40" x14ac:dyDescent="0.2">
      <c r="A50" s="10" t="str">
        <f t="shared" si="0"/>
        <v>mcph1P</v>
      </c>
      <c r="B50">
        <f t="shared" si="13"/>
        <v>128</v>
      </c>
      <c r="C50">
        <f t="shared" si="1"/>
        <v>103.60000000000001</v>
      </c>
      <c r="D50">
        <f t="shared" si="2"/>
        <v>91.4</v>
      </c>
      <c r="E50">
        <f t="shared" si="3"/>
        <v>102.4</v>
      </c>
      <c r="F50">
        <f t="shared" si="4"/>
        <v>53.599999999999994</v>
      </c>
      <c r="G50">
        <f t="shared" si="5"/>
        <v>47.8</v>
      </c>
      <c r="J50" s="13"/>
      <c r="K50" s="10" t="str">
        <f t="shared" si="6"/>
        <v>CII+mcph1P</v>
      </c>
      <c r="L50">
        <f t="shared" si="14"/>
        <v>1</v>
      </c>
      <c r="O50">
        <f t="shared" si="9"/>
        <v>0.8</v>
      </c>
      <c r="P50">
        <f t="shared" si="10"/>
        <v>0.41874999999999996</v>
      </c>
      <c r="Q50">
        <f t="shared" si="11"/>
        <v>0.37343749999999998</v>
      </c>
      <c r="R50">
        <f>H62/$B62</f>
        <v>0.30324074074074059</v>
      </c>
      <c r="S50">
        <f>I62/$B62</f>
        <v>0.44212962962962965</v>
      </c>
      <c r="U50" s="11"/>
      <c r="V50" s="1"/>
      <c r="W50" s="1"/>
      <c r="X50" s="1"/>
      <c r="Y50" s="1"/>
      <c r="AA50" s="1"/>
      <c r="AC50" s="1"/>
    </row>
    <row r="51" spans="1:40" x14ac:dyDescent="0.2">
      <c r="A51" s="10" t="str">
        <f t="shared" si="0"/>
        <v>mcph1P</v>
      </c>
      <c r="B51">
        <f t="shared" si="13"/>
        <v>117.8</v>
      </c>
      <c r="C51">
        <f t="shared" si="1"/>
        <v>94.199999999999989</v>
      </c>
      <c r="D51">
        <f t="shared" si="2"/>
        <v>92.2</v>
      </c>
      <c r="E51">
        <f t="shared" si="3"/>
        <v>91.1</v>
      </c>
      <c r="F51">
        <f t="shared" si="4"/>
        <v>60.2</v>
      </c>
      <c r="G51">
        <f t="shared" si="5"/>
        <v>47.3</v>
      </c>
      <c r="J51" s="13"/>
      <c r="K51" s="10" t="str">
        <f t="shared" si="6"/>
        <v>CII+mcph1P</v>
      </c>
      <c r="L51">
        <f t="shared" si="14"/>
        <v>1</v>
      </c>
      <c r="O51">
        <f t="shared" si="9"/>
        <v>0.77334465195246171</v>
      </c>
      <c r="P51">
        <f t="shared" si="10"/>
        <v>0.51103565365025472</v>
      </c>
      <c r="Q51">
        <f t="shared" si="11"/>
        <v>0.40152801358234291</v>
      </c>
      <c r="R51">
        <f>H63/$B63</f>
        <v>0.28379772961816319</v>
      </c>
      <c r="S51">
        <f>I63/$B63</f>
        <v>0.25077399380804932</v>
      </c>
      <c r="U51" s="10"/>
    </row>
    <row r="52" spans="1:40" x14ac:dyDescent="0.2">
      <c r="A52" s="10" t="str">
        <f t="shared" si="0"/>
        <v>mcph1P</v>
      </c>
      <c r="B52">
        <f t="shared" si="13"/>
        <v>125</v>
      </c>
      <c r="C52">
        <f t="shared" si="1"/>
        <v>116.2</v>
      </c>
      <c r="D52">
        <f t="shared" si="2"/>
        <v>95.999999999999986</v>
      </c>
      <c r="E52">
        <f t="shared" si="3"/>
        <v>92.4</v>
      </c>
      <c r="F52">
        <f t="shared" si="4"/>
        <v>73.5</v>
      </c>
      <c r="G52">
        <f t="shared" si="5"/>
        <v>50.7</v>
      </c>
      <c r="J52" s="13"/>
      <c r="K52" s="10" t="str">
        <f t="shared" si="6"/>
        <v>CII+mcph1P</v>
      </c>
      <c r="L52">
        <f t="shared" si="14"/>
        <v>1</v>
      </c>
      <c r="O52">
        <f t="shared" si="9"/>
        <v>0.73920000000000008</v>
      </c>
      <c r="P52">
        <f t="shared" si="10"/>
        <v>0.58799999999999997</v>
      </c>
      <c r="Q52">
        <f t="shared" si="11"/>
        <v>0.40560000000000002</v>
      </c>
      <c r="R52">
        <f>H64/$B64</f>
        <v>0.53866666666666663</v>
      </c>
      <c r="S52">
        <f>I64/$B64</f>
        <v>0.35600000000000009</v>
      </c>
      <c r="U52" s="10"/>
    </row>
    <row r="53" spans="1:40" x14ac:dyDescent="0.2">
      <c r="A53" s="10" t="str">
        <f t="shared" si="0"/>
        <v>MCPH1P</v>
      </c>
      <c r="B53">
        <f>L19-B19</f>
        <v>100.7</v>
      </c>
      <c r="E53">
        <f>O19-E19</f>
        <v>62.799999999999983</v>
      </c>
      <c r="F53">
        <f>P19-F19</f>
        <v>52.099999999999994</v>
      </c>
      <c r="G53">
        <f>Q19-G19</f>
        <v>39.5</v>
      </c>
      <c r="H53">
        <f>R19-H19</f>
        <v>23.599999999999994</v>
      </c>
      <c r="I53">
        <f>S19-I19</f>
        <v>19.900000000000006</v>
      </c>
      <c r="J53" s="13" t="s">
        <v>11</v>
      </c>
      <c r="K53" s="10" t="str">
        <f t="shared" si="6"/>
        <v>CII+MCPH1P</v>
      </c>
      <c r="L53">
        <f t="shared" si="14"/>
        <v>1</v>
      </c>
      <c r="O53">
        <f t="shared" si="9"/>
        <v>0.62363455809334634</v>
      </c>
      <c r="P53">
        <f t="shared" si="10"/>
        <v>0.5173783515392254</v>
      </c>
      <c r="Q53">
        <f t="shared" si="11"/>
        <v>0.39225422045680236</v>
      </c>
      <c r="R53">
        <f t="shared" ref="R53:R60" si="15">H53/$B53</f>
        <v>0.23435948361469705</v>
      </c>
      <c r="S53">
        <f t="shared" ref="S53:S60" si="16">I53/$B53</f>
        <v>0.19761668321747772</v>
      </c>
    </row>
    <row r="54" spans="1:40" x14ac:dyDescent="0.2">
      <c r="A54" s="10" t="str">
        <f t="shared" si="0"/>
        <v>MCPH1P</v>
      </c>
      <c r="B54">
        <f t="shared" ref="B54:B55" si="17">L20-B20</f>
        <v>98.199999999999989</v>
      </c>
      <c r="E54">
        <f t="shared" ref="E54:E55" si="18">O20-E20</f>
        <v>61</v>
      </c>
      <c r="F54">
        <f t="shared" ref="F54:F55" si="19">P20-F20</f>
        <v>72.599999999999994</v>
      </c>
      <c r="G54">
        <f t="shared" ref="G54:G55" si="20">Q20-G20</f>
        <v>57.2</v>
      </c>
      <c r="H54">
        <f t="shared" ref="H54:H55" si="21">R20-H20</f>
        <v>22.199999999999989</v>
      </c>
      <c r="I54">
        <f t="shared" ref="I54:I55" si="22">S20-I20</f>
        <v>17.199999999999989</v>
      </c>
      <c r="J54" s="13"/>
      <c r="K54" s="10" t="str">
        <f t="shared" si="6"/>
        <v>CII+MCPH1P</v>
      </c>
      <c r="L54">
        <f t="shared" si="14"/>
        <v>1</v>
      </c>
      <c r="O54">
        <f t="shared" si="9"/>
        <v>0.62118126272912433</v>
      </c>
      <c r="P54">
        <f t="shared" si="10"/>
        <v>0.73930753564154794</v>
      </c>
      <c r="Q54">
        <f t="shared" si="11"/>
        <v>0.58248472505091664</v>
      </c>
      <c r="R54">
        <f t="shared" si="15"/>
        <v>0.22606924643584511</v>
      </c>
      <c r="S54">
        <f t="shared" si="16"/>
        <v>0.17515274949083492</v>
      </c>
    </row>
    <row r="55" spans="1:40" x14ac:dyDescent="0.2">
      <c r="A55" s="10" t="str">
        <f t="shared" si="0"/>
        <v>MCPH1P</v>
      </c>
      <c r="B55">
        <f t="shared" si="17"/>
        <v>103.1</v>
      </c>
      <c r="E55">
        <f t="shared" si="18"/>
        <v>74.499999999999986</v>
      </c>
      <c r="F55">
        <f t="shared" si="19"/>
        <v>72.5</v>
      </c>
      <c r="G55">
        <f t="shared" si="20"/>
        <v>53.5</v>
      </c>
      <c r="H55">
        <f t="shared" si="21"/>
        <v>17.400000000000006</v>
      </c>
      <c r="I55">
        <f t="shared" si="22"/>
        <v>10.199999999999989</v>
      </c>
      <c r="J55" s="13"/>
      <c r="K55" s="10" t="str">
        <f t="shared" si="6"/>
        <v>CII+MCPH1P</v>
      </c>
      <c r="L55">
        <f t="shared" si="14"/>
        <v>1</v>
      </c>
      <c r="O55">
        <f t="shared" si="9"/>
        <v>0.72259941804073702</v>
      </c>
      <c r="P55">
        <f t="shared" si="10"/>
        <v>0.70320077594568386</v>
      </c>
      <c r="Q55">
        <f t="shared" si="11"/>
        <v>0.51891367604267702</v>
      </c>
      <c r="R55">
        <f t="shared" si="15"/>
        <v>0.16876818622696418</v>
      </c>
      <c r="S55">
        <f t="shared" si="16"/>
        <v>9.8933074684771957E-2</v>
      </c>
    </row>
    <row r="56" spans="1:40" x14ac:dyDescent="0.2">
      <c r="A56" s="10" t="str">
        <f t="shared" si="0"/>
        <v>MCPH1P</v>
      </c>
      <c r="B56">
        <f t="shared" ref="B56:B59" si="23">L22-B22</f>
        <v>92.300000000000011</v>
      </c>
      <c r="E56">
        <f t="shared" ref="E56:E59" si="24">O22-E22</f>
        <v>93.4</v>
      </c>
      <c r="F56">
        <f t="shared" ref="F56:F59" si="25">P22-F22</f>
        <v>48.800000000000011</v>
      </c>
      <c r="G56">
        <f t="shared" ref="G56:G59" si="26">Q22-G22</f>
        <v>67.599999999999994</v>
      </c>
      <c r="H56">
        <f t="shared" ref="H56:H59" si="27">R22-H22</f>
        <v>35.599999999999994</v>
      </c>
      <c r="I56">
        <f t="shared" ref="I56:I59" si="28">S22-I22</f>
        <v>18.599999999999994</v>
      </c>
      <c r="J56" s="13"/>
      <c r="K56" s="10" t="str">
        <f t="shared" si="6"/>
        <v>CII+MCPH1P</v>
      </c>
      <c r="L56">
        <f t="shared" si="14"/>
        <v>1</v>
      </c>
      <c r="O56">
        <f t="shared" si="9"/>
        <v>1.0119176598049837</v>
      </c>
      <c r="P56">
        <f t="shared" si="10"/>
        <v>0.52871072589382451</v>
      </c>
      <c r="Q56">
        <f t="shared" si="11"/>
        <v>0.7323943661971829</v>
      </c>
      <c r="R56">
        <f t="shared" si="15"/>
        <v>0.38569880823401942</v>
      </c>
      <c r="S56">
        <f t="shared" si="16"/>
        <v>0.20151679306608875</v>
      </c>
      <c r="AG56" s="1"/>
      <c r="AH56" s="1"/>
      <c r="AI56" s="1"/>
      <c r="AJ56" s="1"/>
      <c r="AK56" s="1"/>
      <c r="AL56" s="1"/>
      <c r="AM56" s="1"/>
      <c r="AN56" s="1"/>
    </row>
    <row r="57" spans="1:40" x14ac:dyDescent="0.2">
      <c r="A57" s="10" t="str">
        <f t="shared" si="0"/>
        <v>MCPH1P</v>
      </c>
      <c r="B57">
        <f t="shared" si="23"/>
        <v>89.5</v>
      </c>
      <c r="E57">
        <f t="shared" si="24"/>
        <v>68.599999999999994</v>
      </c>
      <c r="F57">
        <f t="shared" si="25"/>
        <v>77.599999999999994</v>
      </c>
      <c r="G57">
        <f t="shared" si="26"/>
        <v>51</v>
      </c>
      <c r="H57">
        <f t="shared" si="27"/>
        <v>41.3</v>
      </c>
      <c r="I57">
        <f t="shared" si="28"/>
        <v>28.200000000000003</v>
      </c>
      <c r="J57" s="13" t="s">
        <v>12</v>
      </c>
      <c r="K57" s="10" t="s">
        <v>3</v>
      </c>
      <c r="L57">
        <f t="shared" si="14"/>
        <v>1</v>
      </c>
      <c r="O57">
        <f t="shared" si="9"/>
        <v>0.76648044692737427</v>
      </c>
      <c r="P57">
        <f t="shared" si="10"/>
        <v>0.86703910614525137</v>
      </c>
      <c r="Q57">
        <f t="shared" si="11"/>
        <v>0.56983240223463683</v>
      </c>
      <c r="R57">
        <f t="shared" si="15"/>
        <v>0.4614525139664804</v>
      </c>
      <c r="S57">
        <f t="shared" si="16"/>
        <v>0.31508379888268162</v>
      </c>
      <c r="U57" s="10"/>
    </row>
    <row r="58" spans="1:40" x14ac:dyDescent="0.2">
      <c r="A58" s="10" t="str">
        <f t="shared" si="0"/>
        <v>MCPH1P</v>
      </c>
      <c r="B58">
        <f t="shared" si="23"/>
        <v>82.6</v>
      </c>
      <c r="E58">
        <f t="shared" si="24"/>
        <v>59.199999999999989</v>
      </c>
      <c r="F58">
        <f t="shared" si="25"/>
        <v>67.400000000000006</v>
      </c>
      <c r="G58">
        <f t="shared" si="26"/>
        <v>50.699999999999989</v>
      </c>
      <c r="H58">
        <f t="shared" si="27"/>
        <v>18.099999999999994</v>
      </c>
      <c r="I58">
        <f t="shared" si="28"/>
        <v>7.5</v>
      </c>
      <c r="K58" s="10" t="s">
        <v>3</v>
      </c>
      <c r="L58">
        <f t="shared" si="14"/>
        <v>1</v>
      </c>
      <c r="O58">
        <f t="shared" si="9"/>
        <v>0.71670702179176748</v>
      </c>
      <c r="P58">
        <f t="shared" si="10"/>
        <v>0.81598062953995165</v>
      </c>
      <c r="Q58">
        <f t="shared" si="11"/>
        <v>0.61380145278450349</v>
      </c>
      <c r="R58">
        <f t="shared" si="15"/>
        <v>0.21912832929782078</v>
      </c>
      <c r="S58">
        <f t="shared" si="16"/>
        <v>9.0799031476997583E-2</v>
      </c>
    </row>
    <row r="59" spans="1:40" x14ac:dyDescent="0.2">
      <c r="A59" s="10" t="str">
        <f t="shared" si="0"/>
        <v>MCPH1P</v>
      </c>
      <c r="B59">
        <f t="shared" si="23"/>
        <v>88.199999999999989</v>
      </c>
      <c r="E59">
        <f t="shared" si="24"/>
        <v>70.599999999999994</v>
      </c>
      <c r="F59">
        <f t="shared" si="25"/>
        <v>65.499999999999986</v>
      </c>
      <c r="G59">
        <f t="shared" si="26"/>
        <v>48.800000000000011</v>
      </c>
      <c r="H59">
        <f t="shared" si="27"/>
        <v>12.099999999999994</v>
      </c>
      <c r="I59">
        <f t="shared" si="28"/>
        <v>2.7999999999999829</v>
      </c>
      <c r="K59" s="10" t="s">
        <v>3</v>
      </c>
      <c r="L59">
        <f t="shared" si="14"/>
        <v>1</v>
      </c>
      <c r="O59">
        <f t="shared" si="9"/>
        <v>0.8004535147392291</v>
      </c>
      <c r="P59">
        <f t="shared" si="10"/>
        <v>0.74263038548752824</v>
      </c>
      <c r="Q59">
        <f t="shared" si="11"/>
        <v>0.55328798185941064</v>
      </c>
      <c r="R59">
        <f t="shared" si="15"/>
        <v>0.13718820861677999</v>
      </c>
      <c r="S59">
        <f t="shared" si="16"/>
        <v>3.1746031746031557E-2</v>
      </c>
    </row>
    <row r="60" spans="1:40" x14ac:dyDescent="0.2">
      <c r="A60" s="10" t="str">
        <f t="shared" si="0"/>
        <v>MCPH1P</v>
      </c>
      <c r="B60">
        <f t="shared" ref="B60:B64" si="29">L26-B26</f>
        <v>93.000000000000014</v>
      </c>
      <c r="E60">
        <f t="shared" ref="E60" si="30">O26-E26</f>
        <v>63.900000000000006</v>
      </c>
      <c r="F60">
        <f t="shared" ref="F60" si="31">P26-F26</f>
        <v>48.5</v>
      </c>
      <c r="G60">
        <f t="shared" ref="G60" si="32">Q26-G26</f>
        <v>59</v>
      </c>
      <c r="H60">
        <f t="shared" ref="H60:H64" si="33">R26-H26</f>
        <v>25</v>
      </c>
      <c r="I60">
        <f t="shared" ref="I60:I64" si="34">S26-I26</f>
        <v>8.2000000000000171</v>
      </c>
      <c r="K60" s="10" t="s">
        <v>3</v>
      </c>
      <c r="L60">
        <f t="shared" si="14"/>
        <v>1</v>
      </c>
      <c r="O60">
        <f t="shared" si="9"/>
        <v>0.68709677419354831</v>
      </c>
      <c r="P60">
        <f t="shared" si="10"/>
        <v>0.52150537634408589</v>
      </c>
      <c r="Q60">
        <f t="shared" si="11"/>
        <v>0.63440860215053752</v>
      </c>
      <c r="R60">
        <f t="shared" si="15"/>
        <v>0.26881720430107525</v>
      </c>
      <c r="S60">
        <f t="shared" si="16"/>
        <v>8.8172043010752862E-2</v>
      </c>
      <c r="U60" s="10"/>
      <c r="Z60" s="1"/>
      <c r="AB60" s="1"/>
    </row>
    <row r="61" spans="1:40" x14ac:dyDescent="0.2">
      <c r="A61" s="10" t="str">
        <f t="shared" si="0"/>
        <v>MCPH1P</v>
      </c>
      <c r="B61">
        <f t="shared" si="29"/>
        <v>86.5</v>
      </c>
      <c r="H61">
        <f t="shared" si="33"/>
        <v>21.400000000000006</v>
      </c>
      <c r="I61">
        <f t="shared" si="34"/>
        <v>24.599999999999994</v>
      </c>
      <c r="K61" s="10"/>
    </row>
    <row r="62" spans="1:40" x14ac:dyDescent="0.2">
      <c r="A62" s="10" t="str">
        <f t="shared" si="0"/>
        <v>MCPH1P</v>
      </c>
      <c r="B62">
        <f t="shared" si="29"/>
        <v>86.4</v>
      </c>
      <c r="H62">
        <f t="shared" si="33"/>
        <v>26.199999999999989</v>
      </c>
      <c r="I62">
        <f t="shared" si="34"/>
        <v>38.200000000000003</v>
      </c>
      <c r="K62" s="10"/>
      <c r="W62" s="1"/>
      <c r="X62" s="1"/>
      <c r="Y62" s="1"/>
      <c r="AA62" s="1"/>
      <c r="AC62" s="1"/>
      <c r="AD62" s="1"/>
    </row>
    <row r="63" spans="1:40" x14ac:dyDescent="0.2">
      <c r="A63" s="10" t="str">
        <f t="shared" si="0"/>
        <v>MCPH1P</v>
      </c>
      <c r="B63">
        <f t="shared" si="29"/>
        <v>96.9</v>
      </c>
      <c r="H63">
        <f t="shared" si="33"/>
        <v>27.500000000000014</v>
      </c>
      <c r="I63">
        <f t="shared" si="34"/>
        <v>24.299999999999983</v>
      </c>
      <c r="K63" s="10"/>
    </row>
    <row r="64" spans="1:40" x14ac:dyDescent="0.2">
      <c r="A64" s="10" t="str">
        <f t="shared" si="0"/>
        <v>MCPH1P</v>
      </c>
      <c r="B64">
        <f t="shared" si="29"/>
        <v>74.999999999999986</v>
      </c>
      <c r="H64">
        <f t="shared" si="33"/>
        <v>40.399999999999991</v>
      </c>
      <c r="I64">
        <f t="shared" si="34"/>
        <v>26.700000000000003</v>
      </c>
      <c r="K64" s="10"/>
    </row>
    <row r="72" spans="21:30" x14ac:dyDescent="0.2">
      <c r="U72" s="10"/>
    </row>
    <row r="75" spans="21:30" x14ac:dyDescent="0.2">
      <c r="U75" s="10"/>
      <c r="Z75" s="1"/>
      <c r="AB75" s="1"/>
    </row>
    <row r="77" spans="21:30" x14ac:dyDescent="0.2">
      <c r="W77" s="1"/>
      <c r="X77" s="1"/>
      <c r="Y77" s="1"/>
      <c r="AA77" s="1"/>
      <c r="AC77" s="1"/>
      <c r="AD7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Cutts</dc:creator>
  <cp:lastModifiedBy>Erin Cutts</cp:lastModifiedBy>
  <dcterms:created xsi:type="dcterms:W3CDTF">2020-11-07T17:35:17Z</dcterms:created>
  <dcterms:modified xsi:type="dcterms:W3CDTF">2021-01-09T10:49:31Z</dcterms:modified>
</cp:coreProperties>
</file>