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/>
  <mc:AlternateContent xmlns:mc="http://schemas.openxmlformats.org/markup-compatibility/2006">
    <mc:Choice Requires="x15">
      <x15ac:absPath xmlns:x15ac="http://schemas.microsoft.com/office/spreadsheetml/2010/11/ac" url="/Users/gen/Dropbox/Work/Paper/9_TvP Phototaxis Nakane-san/210827_Submitted/"/>
    </mc:Choice>
  </mc:AlternateContent>
  <xr:revisionPtr revIDLastSave="0" documentId="13_ncr:1_{5554EF90-CE3F-FF40-8261-0E64FB6DD2DF}" xr6:coauthVersionLast="47" xr6:coauthVersionMax="47" xr10:uidLastSave="{00000000-0000-0000-0000-000000000000}"/>
  <bookViews>
    <workbookView xWindow="1160" yWindow="1060" windowWidth="27640" windowHeight="16940" xr2:uid="{70F079E5-E184-4E40-9CE1-92CB0D10ED07}"/>
  </bookViews>
  <sheets>
    <sheet name="Calculation" sheetId="2" r:id="rId1"/>
    <sheet name="For Dot Plot 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2" l="1"/>
  <c r="K4" i="2" s="1"/>
  <c r="J6" i="2"/>
  <c r="K6" i="2" s="1"/>
  <c r="J8" i="2"/>
  <c r="K8" i="2" s="1"/>
  <c r="J10" i="2"/>
  <c r="K10" i="2" s="1"/>
  <c r="J12" i="2"/>
  <c r="K12" i="2" s="1"/>
  <c r="J14" i="2"/>
  <c r="K14" i="2" s="1"/>
  <c r="J16" i="2"/>
  <c r="K16" i="2" s="1"/>
  <c r="J18" i="2"/>
  <c r="K18" i="2" s="1"/>
  <c r="J20" i="2"/>
  <c r="K20" i="2" s="1"/>
  <c r="J22" i="2"/>
  <c r="K22" i="2" s="1"/>
  <c r="J24" i="2"/>
  <c r="K24" i="2" s="1"/>
  <c r="J26" i="2"/>
  <c r="K26" i="2" s="1"/>
  <c r="J28" i="2"/>
  <c r="K28" i="2" s="1"/>
  <c r="J30" i="2"/>
  <c r="K30" i="2" s="1"/>
  <c r="J32" i="2"/>
  <c r="K32" i="2" s="1"/>
  <c r="J34" i="2"/>
  <c r="K34" i="2" s="1"/>
  <c r="J36" i="2"/>
  <c r="K36" i="2" s="1"/>
  <c r="J2" i="2"/>
  <c r="K2" i="2" s="1"/>
  <c r="E3" i="2" l="1"/>
  <c r="L3" i="2" s="1"/>
  <c r="M3" i="2" s="1"/>
  <c r="E4" i="2"/>
  <c r="L4" i="2" s="1"/>
  <c r="M4" i="2" s="1"/>
  <c r="E5" i="2"/>
  <c r="L5" i="2" s="1"/>
  <c r="M5" i="2" s="1"/>
  <c r="E6" i="2"/>
  <c r="L6" i="2" s="1"/>
  <c r="M6" i="2" s="1"/>
  <c r="E7" i="2"/>
  <c r="L7" i="2" s="1"/>
  <c r="M7" i="2" s="1"/>
  <c r="E8" i="2"/>
  <c r="L8" i="2" s="1"/>
  <c r="M8" i="2" s="1"/>
  <c r="E9" i="2"/>
  <c r="L9" i="2" s="1"/>
  <c r="M9" i="2" s="1"/>
  <c r="E10" i="2"/>
  <c r="L10" i="2" s="1"/>
  <c r="M10" i="2" s="1"/>
  <c r="E11" i="2"/>
  <c r="L11" i="2" s="1"/>
  <c r="M11" i="2" s="1"/>
  <c r="E12" i="2"/>
  <c r="L12" i="2" s="1"/>
  <c r="M12" i="2" s="1"/>
  <c r="E13" i="2"/>
  <c r="L13" i="2" s="1"/>
  <c r="M13" i="2" s="1"/>
  <c r="E14" i="2"/>
  <c r="L14" i="2" s="1"/>
  <c r="M14" i="2" s="1"/>
  <c r="E15" i="2"/>
  <c r="L15" i="2" s="1"/>
  <c r="M15" i="2" s="1"/>
  <c r="E16" i="2"/>
  <c r="L16" i="2" s="1"/>
  <c r="M16" i="2" s="1"/>
  <c r="E17" i="2"/>
  <c r="L17" i="2" s="1"/>
  <c r="M17" i="2" s="1"/>
  <c r="E18" i="2"/>
  <c r="L18" i="2" s="1"/>
  <c r="M18" i="2" s="1"/>
  <c r="E19" i="2"/>
  <c r="L19" i="2" s="1"/>
  <c r="M19" i="2" s="1"/>
  <c r="E20" i="2"/>
  <c r="L20" i="2" s="1"/>
  <c r="M20" i="2" s="1"/>
  <c r="E21" i="2"/>
  <c r="L21" i="2" s="1"/>
  <c r="M21" i="2" s="1"/>
  <c r="E22" i="2"/>
  <c r="L22" i="2" s="1"/>
  <c r="M22" i="2" s="1"/>
  <c r="E23" i="2"/>
  <c r="L23" i="2" s="1"/>
  <c r="M23" i="2" s="1"/>
  <c r="E24" i="2"/>
  <c r="L24" i="2" s="1"/>
  <c r="M24" i="2" s="1"/>
  <c r="E25" i="2"/>
  <c r="L25" i="2" s="1"/>
  <c r="M25" i="2" s="1"/>
  <c r="E26" i="2"/>
  <c r="L26" i="2" s="1"/>
  <c r="M26" i="2" s="1"/>
  <c r="E27" i="2"/>
  <c r="L27" i="2" s="1"/>
  <c r="M27" i="2" s="1"/>
  <c r="E28" i="2"/>
  <c r="L28" i="2" s="1"/>
  <c r="M28" i="2" s="1"/>
  <c r="E29" i="2"/>
  <c r="L29" i="2" s="1"/>
  <c r="M29" i="2" s="1"/>
  <c r="E30" i="2"/>
  <c r="L30" i="2" s="1"/>
  <c r="M30" i="2" s="1"/>
  <c r="E31" i="2"/>
  <c r="L31" i="2" s="1"/>
  <c r="M31" i="2" s="1"/>
  <c r="E32" i="2"/>
  <c r="L32" i="2" s="1"/>
  <c r="M32" i="2" s="1"/>
  <c r="E33" i="2"/>
  <c r="L33" i="2" s="1"/>
  <c r="M33" i="2" s="1"/>
  <c r="E34" i="2"/>
  <c r="L34" i="2" s="1"/>
  <c r="M34" i="2" s="1"/>
  <c r="E35" i="2"/>
  <c r="L35" i="2" s="1"/>
  <c r="M35" i="2" s="1"/>
  <c r="E36" i="2"/>
  <c r="L36" i="2" s="1"/>
  <c r="M36" i="2" s="1"/>
  <c r="E37" i="2"/>
  <c r="L37" i="2" s="1"/>
  <c r="M37" i="2" s="1"/>
  <c r="E2" i="2"/>
  <c r="L2" i="2" s="1"/>
  <c r="M2" i="2" s="1"/>
  <c r="H29" i="2" l="1"/>
  <c r="H28" i="2"/>
  <c r="H4" i="2"/>
  <c r="H27" i="2"/>
  <c r="H2" i="2"/>
  <c r="H30" i="2"/>
  <c r="H22" i="2"/>
  <c r="H14" i="2"/>
  <c r="H6" i="2"/>
  <c r="H37" i="2"/>
  <c r="H13" i="2"/>
  <c r="H12" i="2"/>
  <c r="H35" i="2"/>
  <c r="H3" i="2"/>
  <c r="H34" i="2"/>
  <c r="H26" i="2"/>
  <c r="H18" i="2"/>
  <c r="H10" i="2"/>
  <c r="H33" i="2"/>
  <c r="H17" i="2"/>
  <c r="H9" i="2"/>
  <c r="H21" i="2"/>
  <c r="H36" i="2"/>
  <c r="H11" i="2"/>
  <c r="H16" i="2"/>
  <c r="H5" i="2"/>
  <c r="H20" i="2"/>
  <c r="H19" i="2"/>
  <c r="H25" i="2"/>
  <c r="H32" i="2"/>
  <c r="H24" i="2"/>
  <c r="H8" i="2"/>
  <c r="H31" i="2"/>
  <c r="H23" i="2"/>
  <c r="H15" i="2"/>
  <c r="H7" i="2"/>
</calcChain>
</file>

<file path=xl/sharedStrings.xml><?xml version="1.0" encoding="utf-8"?>
<sst xmlns="http://schemas.openxmlformats.org/spreadsheetml/2006/main" count="125" uniqueCount="30">
  <si>
    <t>Wildtype#1</t>
  </si>
  <si>
    <t>extracted on 5.2.20</t>
  </si>
  <si>
    <t>Blue light_30min</t>
  </si>
  <si>
    <t>Green light_30min</t>
  </si>
  <si>
    <t>Red light_30min</t>
  </si>
  <si>
    <t>White light_30min</t>
  </si>
  <si>
    <t>Wildtype#2</t>
  </si>
  <si>
    <t>extracted on 4.2.20</t>
  </si>
  <si>
    <t>Wildtype#3</t>
  </si>
  <si>
    <t>extracted on 6.2.20</t>
  </si>
  <si>
    <t>∆sesA#1</t>
  </si>
  <si>
    <t>∆sesA#4</t>
  </si>
  <si>
    <t>extracted on 10.2.20</t>
  </si>
  <si>
    <t>∆sesA#5</t>
  </si>
  <si>
    <t>cdG (nM)</t>
  </si>
  <si>
    <t>cdG (pmol)</t>
  </si>
  <si>
    <t>Cell density(OD750)</t>
  </si>
  <si>
    <t>Cell vol. (ml)</t>
  </si>
  <si>
    <t>cdG (pmol/OD/ml)</t>
  </si>
  <si>
    <t>WT_BL</t>
  </si>
  <si>
    <t>WT_GL</t>
  </si>
  <si>
    <t>WT_RL</t>
  </si>
  <si>
    <t>WT_WL</t>
  </si>
  <si>
    <t>∆sesA_BL</t>
  </si>
  <si>
    <t>∆sesA_GL</t>
  </si>
  <si>
    <t>measured protein conc. (mg/ml)</t>
  </si>
  <si>
    <t xml:space="preserve">Mean meas. prot. (mg/ml) </t>
  </si>
  <si>
    <t>Protein (mg)</t>
  </si>
  <si>
    <t>cdG (nmol/mg protein)</t>
  </si>
  <si>
    <t>cdG (pmol/mg protein)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</si>
</sst>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>
    <font>
      <sz val="12"/>
      <color theme="1"/>
      <name val="Calibri"/>
      <family val="2"/>
      <scheme val="minor"/>
    </font>
    <font>
      <sz val="12"/>
      <color theme="1"/>
      <name val="Avenir Next Regula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TypeScratch">
      <a:dk1>
        <a:srgbClr val="232323"/>
      </a:dk1>
      <a:lt1>
        <a:srgbClr val="F7F7F7"/>
      </a:lt1>
      <a:dk2>
        <a:srgbClr val="000000"/>
      </a:dk2>
      <a:lt2>
        <a:srgbClr val="FFFFFF"/>
      </a:lt2>
      <a:accent1>
        <a:srgbClr val="F9F7E2"/>
      </a:accent1>
      <a:accent2>
        <a:srgbClr val="491720"/>
      </a:accent2>
      <a:accent3>
        <a:srgbClr val="E22E33"/>
      </a:accent3>
      <a:accent4>
        <a:srgbClr val="128F77"/>
      </a:accent4>
      <a:accent5>
        <a:srgbClr val="FF0080"/>
      </a:accent5>
      <a:accent6>
        <a:srgbClr val="D3CA9D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985D3-D146-C248-9539-9DF4B629317A}">
  <dimension ref="A1:M37"/>
  <sheetViews>
    <sheetView tabSelected="1" zoomScale="82" workbookViewId="0">
      <selection activeCell="C42" sqref="C42"/>
    </sheetView>
  </sheetViews>
  <sheetFormatPr baseColWidth="10" defaultRowHeight="17"/>
  <cols>
    <col min="1" max="1" width="12" style="1" bestFit="1" customWidth="1"/>
    <col min="2" max="2" width="20.1640625" style="1" bestFit="1" customWidth="1"/>
    <col min="3" max="3" width="18.5" style="1" bestFit="1" customWidth="1"/>
    <col min="4" max="4" width="9.83203125" style="1" bestFit="1" customWidth="1"/>
    <col min="5" max="5" width="10.83203125" style="1"/>
    <col min="6" max="6" width="20.1640625" style="1" bestFit="1" customWidth="1"/>
    <col min="7" max="7" width="12.6640625" style="1" bestFit="1" customWidth="1"/>
    <col min="8" max="8" width="18.6640625" style="1" bestFit="1" customWidth="1"/>
    <col min="9" max="9" width="31.33203125" style="2" bestFit="1" customWidth="1"/>
    <col min="10" max="10" width="25.83203125" style="1" bestFit="1" customWidth="1"/>
    <col min="11" max="11" width="13.1640625" style="1" bestFit="1" customWidth="1"/>
    <col min="12" max="13" width="23.6640625" style="1" bestFit="1" customWidth="1"/>
    <col min="14" max="16384" width="10.83203125" style="1"/>
  </cols>
  <sheetData>
    <row r="1" spans="1:13"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2" t="s">
        <v>25</v>
      </c>
      <c r="J1" s="1" t="s">
        <v>26</v>
      </c>
      <c r="K1" s="1" t="s">
        <v>27</v>
      </c>
      <c r="L1" s="1" t="s">
        <v>28</v>
      </c>
      <c r="M1" s="1" t="s">
        <v>29</v>
      </c>
    </row>
    <row r="2" spans="1:13">
      <c r="A2" s="1" t="s">
        <v>0</v>
      </c>
      <c r="B2" s="1" t="s">
        <v>1</v>
      </c>
      <c r="C2" s="1" t="s">
        <v>2</v>
      </c>
      <c r="D2" s="1">
        <v>44.3</v>
      </c>
      <c r="E2" s="1">
        <f>D2*200*10^(-6)*10^3</f>
        <v>8.86</v>
      </c>
      <c r="F2" s="1">
        <v>1.01</v>
      </c>
      <c r="G2" s="1">
        <v>3</v>
      </c>
      <c r="H2" s="1">
        <f>E2/F2/G2</f>
        <v>2.9240924092409237</v>
      </c>
      <c r="I2" s="2">
        <v>4.0270000000000001</v>
      </c>
      <c r="J2" s="2">
        <f>AVERAGE(I2:I3)</f>
        <v>4.1814999999999998</v>
      </c>
      <c r="K2" s="1">
        <f>J2*0.05*2</f>
        <v>0.41815000000000002</v>
      </c>
      <c r="L2" s="1">
        <f>E2/K2/1000</f>
        <v>2.1188568695444217E-2</v>
      </c>
      <c r="M2" s="1">
        <f>L2*1000</f>
        <v>21.188568695444218</v>
      </c>
    </row>
    <row r="3" spans="1:13">
      <c r="A3" s="1" t="s">
        <v>0</v>
      </c>
      <c r="B3" s="1" t="s">
        <v>1</v>
      </c>
      <c r="C3" s="1" t="s">
        <v>2</v>
      </c>
      <c r="D3" s="1">
        <v>56.6</v>
      </c>
      <c r="E3" s="1">
        <f>D3*200*10^(-6)*10^3</f>
        <v>11.32</v>
      </c>
      <c r="F3" s="1">
        <v>1.01</v>
      </c>
      <c r="G3" s="1">
        <v>3</v>
      </c>
      <c r="H3" s="1">
        <f>E3/F3/G3</f>
        <v>3.7359735973597359</v>
      </c>
      <c r="I3" s="2">
        <v>4.3360000000000003</v>
      </c>
      <c r="J3" s="2"/>
      <c r="L3" s="1">
        <f>E3/K2/1000</f>
        <v>2.7071625014946789E-2</v>
      </c>
      <c r="M3" s="1">
        <f t="shared" ref="M3:M37" si="0">L3*1000</f>
        <v>27.07162501494679</v>
      </c>
    </row>
    <row r="4" spans="1:13">
      <c r="A4" s="1" t="s">
        <v>0</v>
      </c>
      <c r="B4" s="1" t="s">
        <v>1</v>
      </c>
      <c r="C4" s="1" t="s">
        <v>3</v>
      </c>
      <c r="D4" s="1">
        <v>10.199999999999999</v>
      </c>
      <c r="E4" s="1">
        <f>D4*200*10^(-6)*10^3</f>
        <v>2.0399999999999996</v>
      </c>
      <c r="F4" s="1">
        <v>1.01</v>
      </c>
      <c r="G4" s="1">
        <v>3</v>
      </c>
      <c r="H4" s="1">
        <f>E4/F4/G4</f>
        <v>0.67326732673267309</v>
      </c>
      <c r="I4" s="2">
        <v>5.0629999999999997</v>
      </c>
      <c r="J4" s="2">
        <f t="shared" ref="J4:J36" si="1">AVERAGE(I4:I5)</f>
        <v>4.6284999999999998</v>
      </c>
      <c r="K4" s="1">
        <f t="shared" ref="K4:K36" si="2">J4*0.05*2</f>
        <v>0.46284999999999998</v>
      </c>
      <c r="L4" s="1">
        <f>E4/K4/1000</f>
        <v>4.4074754240034566E-3</v>
      </c>
      <c r="M4" s="1">
        <f t="shared" si="0"/>
        <v>4.4074754240034562</v>
      </c>
    </row>
    <row r="5" spans="1:13">
      <c r="A5" s="1" t="s">
        <v>0</v>
      </c>
      <c r="B5" s="1" t="s">
        <v>1</v>
      </c>
      <c r="C5" s="1" t="s">
        <v>3</v>
      </c>
      <c r="D5" s="1">
        <v>9.82</v>
      </c>
      <c r="E5" s="1">
        <f>D5*200*10^(-6)*10^3</f>
        <v>1.964</v>
      </c>
      <c r="F5" s="1">
        <v>1.01</v>
      </c>
      <c r="G5" s="1">
        <v>3</v>
      </c>
      <c r="H5" s="1">
        <f>E5/F5/G5</f>
        <v>0.64818481848184817</v>
      </c>
      <c r="I5" s="2">
        <v>4.194</v>
      </c>
      <c r="J5" s="2"/>
      <c r="L5" s="1">
        <f>E5/K4/1000</f>
        <v>4.2432753591876418E-3</v>
      </c>
      <c r="M5" s="1">
        <f t="shared" si="0"/>
        <v>4.243275359187642</v>
      </c>
    </row>
    <row r="6" spans="1:13">
      <c r="A6" s="1" t="s">
        <v>0</v>
      </c>
      <c r="B6" s="1" t="s">
        <v>1</v>
      </c>
      <c r="C6" s="1" t="s">
        <v>4</v>
      </c>
      <c r="D6" s="1">
        <v>12.2</v>
      </c>
      <c r="E6" s="1">
        <f>D6*200*10^(-6)*10^3</f>
        <v>2.44</v>
      </c>
      <c r="F6" s="1">
        <v>1.01</v>
      </c>
      <c r="G6" s="1">
        <v>3</v>
      </c>
      <c r="H6" s="1">
        <f>E6/F6/G6</f>
        <v>0.80528052805280526</v>
      </c>
      <c r="I6" s="2">
        <v>4.1859999999999999</v>
      </c>
      <c r="J6" s="2">
        <f t="shared" si="1"/>
        <v>4.391</v>
      </c>
      <c r="K6" s="1">
        <f t="shared" si="2"/>
        <v>0.43910000000000005</v>
      </c>
      <c r="L6" s="1">
        <f>E6/K6/1000</f>
        <v>5.5568207697563191E-3</v>
      </c>
      <c r="M6" s="1">
        <f t="shared" si="0"/>
        <v>5.5568207697563192</v>
      </c>
    </row>
    <row r="7" spans="1:13">
      <c r="A7" s="1" t="s">
        <v>0</v>
      </c>
      <c r="B7" s="1" t="s">
        <v>1</v>
      </c>
      <c r="C7" s="1" t="s">
        <v>4</v>
      </c>
      <c r="D7" s="1">
        <v>14.1</v>
      </c>
      <c r="E7" s="1">
        <f>D7*200*10^(-6)*10^3</f>
        <v>2.82</v>
      </c>
      <c r="F7" s="1">
        <v>1.01</v>
      </c>
      <c r="G7" s="1">
        <v>3</v>
      </c>
      <c r="H7" s="1">
        <f>E7/F7/G7</f>
        <v>0.93069306930693063</v>
      </c>
      <c r="I7" s="2">
        <v>4.5960000000000001</v>
      </c>
      <c r="J7" s="2"/>
      <c r="L7" s="1">
        <f>E7/K6/1000</f>
        <v>6.4222272830790246E-3</v>
      </c>
      <c r="M7" s="1">
        <f t="shared" si="0"/>
        <v>6.4222272830790246</v>
      </c>
    </row>
    <row r="8" spans="1:13">
      <c r="A8" s="1" t="s">
        <v>0</v>
      </c>
      <c r="B8" s="1" t="s">
        <v>1</v>
      </c>
      <c r="C8" s="1" t="s">
        <v>5</v>
      </c>
      <c r="D8" s="1">
        <v>12.7</v>
      </c>
      <c r="E8" s="1">
        <f>D8*200*10^(-6)*10^3</f>
        <v>2.5399999999999996</v>
      </c>
      <c r="F8" s="1">
        <v>1.01</v>
      </c>
      <c r="G8" s="1">
        <v>3</v>
      </c>
      <c r="H8" s="1">
        <f>E8/F8/G8</f>
        <v>0.8382838283828381</v>
      </c>
      <c r="I8" s="2">
        <v>4.59</v>
      </c>
      <c r="J8" s="2">
        <f t="shared" si="1"/>
        <v>4.8490000000000002</v>
      </c>
      <c r="K8" s="1">
        <f t="shared" si="2"/>
        <v>0.48490000000000005</v>
      </c>
      <c r="L8" s="1">
        <f>E8/K8/1000</f>
        <v>5.238193441946792E-3</v>
      </c>
      <c r="M8" s="1">
        <f t="shared" si="0"/>
        <v>5.2381934419467919</v>
      </c>
    </row>
    <row r="9" spans="1:13">
      <c r="A9" s="1" t="s">
        <v>0</v>
      </c>
      <c r="B9" s="1" t="s">
        <v>1</v>
      </c>
      <c r="C9" s="1" t="s">
        <v>5</v>
      </c>
      <c r="D9" s="1">
        <v>14.4</v>
      </c>
      <c r="E9" s="1">
        <f>D9*200*10^(-6)*10^3</f>
        <v>2.88</v>
      </c>
      <c r="F9" s="1">
        <v>1.01</v>
      </c>
      <c r="G9" s="1">
        <v>3</v>
      </c>
      <c r="H9" s="1">
        <f>E9/F9/G9</f>
        <v>0.95049504950495045</v>
      </c>
      <c r="I9" s="2">
        <v>5.1079999999999997</v>
      </c>
      <c r="J9" s="2"/>
      <c r="L9" s="1">
        <f>E9/K8/1000</f>
        <v>5.9393689420499064E-3</v>
      </c>
      <c r="M9" s="1">
        <f t="shared" si="0"/>
        <v>5.9393689420499065</v>
      </c>
    </row>
    <row r="10" spans="1:13">
      <c r="A10" s="1" t="s">
        <v>6</v>
      </c>
      <c r="B10" s="1" t="s">
        <v>7</v>
      </c>
      <c r="C10" s="1" t="s">
        <v>2</v>
      </c>
      <c r="D10" s="1">
        <v>39.200000000000003</v>
      </c>
      <c r="E10" s="1">
        <f>D10*200*10^(-6)*10^3</f>
        <v>7.84</v>
      </c>
      <c r="F10" s="1">
        <v>0.74</v>
      </c>
      <c r="G10" s="1">
        <v>3</v>
      </c>
      <c r="H10" s="1">
        <f>E10/F10/G10</f>
        <v>3.5315315315315314</v>
      </c>
      <c r="I10" s="2">
        <v>3.5019999999999998</v>
      </c>
      <c r="J10" s="2">
        <f t="shared" si="1"/>
        <v>3.8115000000000001</v>
      </c>
      <c r="K10" s="1">
        <f t="shared" si="2"/>
        <v>0.38115000000000004</v>
      </c>
      <c r="L10" s="1">
        <f>E10/K10/1000</f>
        <v>2.0569329660238746E-2</v>
      </c>
      <c r="M10" s="1">
        <f t="shared" si="0"/>
        <v>20.569329660238747</v>
      </c>
    </row>
    <row r="11" spans="1:13">
      <c r="A11" s="1" t="s">
        <v>6</v>
      </c>
      <c r="B11" s="1" t="s">
        <v>7</v>
      </c>
      <c r="C11" s="1" t="s">
        <v>2</v>
      </c>
      <c r="D11" s="1">
        <v>32.6</v>
      </c>
      <c r="E11" s="1">
        <f>D11*200*10^(-6)*10^3</f>
        <v>6.52</v>
      </c>
      <c r="F11" s="1">
        <v>0.74</v>
      </c>
      <c r="G11" s="1">
        <v>3</v>
      </c>
      <c r="H11" s="1">
        <f>E11/F11/G11</f>
        <v>2.9369369369369367</v>
      </c>
      <c r="I11" s="2">
        <v>4.1210000000000004</v>
      </c>
      <c r="J11" s="2"/>
      <c r="L11" s="1">
        <f>E11/K10/1000</f>
        <v>1.7106126197035283E-2</v>
      </c>
      <c r="M11" s="1">
        <f t="shared" si="0"/>
        <v>17.106126197035284</v>
      </c>
    </row>
    <row r="12" spans="1:13">
      <c r="A12" s="1" t="s">
        <v>6</v>
      </c>
      <c r="B12" s="1" t="s">
        <v>7</v>
      </c>
      <c r="C12" s="1" t="s">
        <v>3</v>
      </c>
      <c r="D12" s="1">
        <v>9.4499999999999993</v>
      </c>
      <c r="E12" s="1">
        <f>D12*200*10^(-6)*10^3</f>
        <v>1.8899999999999997</v>
      </c>
      <c r="F12" s="1">
        <v>0.74</v>
      </c>
      <c r="G12" s="1">
        <v>3</v>
      </c>
      <c r="H12" s="1">
        <f>E12/F12/G12</f>
        <v>0.8513513513513512</v>
      </c>
      <c r="I12" s="2">
        <v>4</v>
      </c>
      <c r="J12" s="2">
        <f t="shared" si="1"/>
        <v>3.9575</v>
      </c>
      <c r="K12" s="1">
        <f t="shared" si="2"/>
        <v>0.39575000000000005</v>
      </c>
      <c r="L12" s="1">
        <f>E12/K12/1000</f>
        <v>4.7757422615287417E-3</v>
      </c>
      <c r="M12" s="1">
        <f t="shared" si="0"/>
        <v>4.7757422615287419</v>
      </c>
    </row>
    <row r="13" spans="1:13">
      <c r="A13" s="1" t="s">
        <v>6</v>
      </c>
      <c r="B13" s="1" t="s">
        <v>7</v>
      </c>
      <c r="C13" s="1" t="s">
        <v>3</v>
      </c>
      <c r="D13" s="3">
        <v>8.35</v>
      </c>
      <c r="E13" s="1">
        <f>D13*200*10^(-6)*10^3</f>
        <v>1.67</v>
      </c>
      <c r="F13" s="1">
        <v>0.74</v>
      </c>
      <c r="G13" s="1">
        <v>3</v>
      </c>
      <c r="H13" s="1">
        <f>E13/F13/G13</f>
        <v>0.75225225225225223</v>
      </c>
      <c r="I13" s="2">
        <v>3.915</v>
      </c>
      <c r="J13" s="2"/>
      <c r="L13" s="1">
        <f>E13/K12/1000</f>
        <v>4.2198357548957673E-3</v>
      </c>
      <c r="M13" s="1">
        <f t="shared" si="0"/>
        <v>4.219835754895767</v>
      </c>
    </row>
    <row r="14" spans="1:13">
      <c r="A14" s="1" t="s">
        <v>6</v>
      </c>
      <c r="B14" s="1" t="s">
        <v>7</v>
      </c>
      <c r="C14" s="1" t="s">
        <v>4</v>
      </c>
      <c r="D14" s="1">
        <v>12.7</v>
      </c>
      <c r="E14" s="1">
        <f>D14*200*10^(-6)*10^3</f>
        <v>2.5399999999999996</v>
      </c>
      <c r="F14" s="1">
        <v>0.74</v>
      </c>
      <c r="G14" s="1">
        <v>3</v>
      </c>
      <c r="H14" s="1">
        <f>E14/F14/G14</f>
        <v>1.144144144144144</v>
      </c>
      <c r="I14" s="2">
        <v>4.3380000000000001</v>
      </c>
      <c r="J14" s="2">
        <f t="shared" si="1"/>
        <v>3.6390000000000002</v>
      </c>
      <c r="K14" s="1">
        <f t="shared" si="2"/>
        <v>0.36390000000000006</v>
      </c>
      <c r="L14" s="1">
        <f>E14/K14/1000</f>
        <v>6.979939543830721E-3</v>
      </c>
      <c r="M14" s="1">
        <f t="shared" si="0"/>
        <v>6.9799395438307208</v>
      </c>
    </row>
    <row r="15" spans="1:13">
      <c r="A15" s="1" t="s">
        <v>6</v>
      </c>
      <c r="B15" s="1" t="s">
        <v>7</v>
      </c>
      <c r="C15" s="1" t="s">
        <v>4</v>
      </c>
      <c r="D15" s="1">
        <v>14.4</v>
      </c>
      <c r="E15" s="1">
        <f>D15*200*10^(-6)*10^3</f>
        <v>2.88</v>
      </c>
      <c r="F15" s="1">
        <v>0.74</v>
      </c>
      <c r="G15" s="1">
        <v>3</v>
      </c>
      <c r="H15" s="1">
        <f>E15/F15/G15</f>
        <v>1.2972972972972971</v>
      </c>
      <c r="I15" s="2">
        <v>2.94</v>
      </c>
      <c r="J15" s="2"/>
      <c r="L15" s="1">
        <f>E15/K14/1000</f>
        <v>7.9142621599340469E-3</v>
      </c>
      <c r="M15" s="1">
        <f t="shared" si="0"/>
        <v>7.9142621599340472</v>
      </c>
    </row>
    <row r="16" spans="1:13">
      <c r="A16" s="1" t="s">
        <v>6</v>
      </c>
      <c r="B16" s="1" t="s">
        <v>7</v>
      </c>
      <c r="C16" s="1" t="s">
        <v>5</v>
      </c>
      <c r="D16" s="1">
        <v>15.6</v>
      </c>
      <c r="E16" s="1">
        <f>D16*200*10^(-6)*10^3</f>
        <v>3.12</v>
      </c>
      <c r="F16" s="1">
        <v>0.74</v>
      </c>
      <c r="G16" s="1">
        <v>3</v>
      </c>
      <c r="H16" s="1">
        <f>E16/F16/G16</f>
        <v>1.4054054054054055</v>
      </c>
      <c r="I16" s="2">
        <v>3.56</v>
      </c>
      <c r="J16" s="2">
        <f t="shared" si="1"/>
        <v>3.702</v>
      </c>
      <c r="K16" s="1">
        <f t="shared" si="2"/>
        <v>0.37020000000000003</v>
      </c>
      <c r="L16" s="1">
        <f>E16/K16/1000</f>
        <v>8.4278768233387348E-3</v>
      </c>
      <c r="M16" s="1">
        <f t="shared" si="0"/>
        <v>8.4278768233387353</v>
      </c>
    </row>
    <row r="17" spans="1:13">
      <c r="A17" s="1" t="s">
        <v>6</v>
      </c>
      <c r="B17" s="1" t="s">
        <v>7</v>
      </c>
      <c r="C17" s="1" t="s">
        <v>5</v>
      </c>
      <c r="D17" s="1">
        <v>14.1</v>
      </c>
      <c r="E17" s="1">
        <f>D17*200*10^(-6)*10^3</f>
        <v>2.82</v>
      </c>
      <c r="F17" s="1">
        <v>0.74</v>
      </c>
      <c r="G17" s="1">
        <v>3</v>
      </c>
      <c r="H17" s="1">
        <f>E17/F17/G17</f>
        <v>1.2702702702702702</v>
      </c>
      <c r="I17" s="2">
        <v>3.8439999999999999</v>
      </c>
      <c r="J17" s="2"/>
      <c r="L17" s="1">
        <f>E17/K16/1000</f>
        <v>7.6175040518638567E-3</v>
      </c>
      <c r="M17" s="1">
        <f t="shared" si="0"/>
        <v>7.6175040518638566</v>
      </c>
    </row>
    <row r="18" spans="1:13">
      <c r="A18" s="1" t="s">
        <v>8</v>
      </c>
      <c r="B18" s="1" t="s">
        <v>9</v>
      </c>
      <c r="C18" s="1" t="s">
        <v>2</v>
      </c>
      <c r="D18" s="1">
        <v>45.4</v>
      </c>
      <c r="E18" s="1">
        <f>D18*200*10^(-6)*10^3</f>
        <v>9.08</v>
      </c>
      <c r="F18" s="1">
        <v>0.8</v>
      </c>
      <c r="G18" s="1">
        <v>3</v>
      </c>
      <c r="H18" s="1">
        <f>E18/F18/G18</f>
        <v>3.7833333333333332</v>
      </c>
      <c r="I18" s="2">
        <v>3.38</v>
      </c>
      <c r="J18" s="2">
        <f t="shared" si="1"/>
        <v>3.3834999999999997</v>
      </c>
      <c r="K18" s="1">
        <f t="shared" si="2"/>
        <v>0.33834999999999998</v>
      </c>
      <c r="L18" s="1">
        <f>E18/K18/1000</f>
        <v>2.6836116447465641E-2</v>
      </c>
      <c r="M18" s="1">
        <f t="shared" si="0"/>
        <v>26.836116447465642</v>
      </c>
    </row>
    <row r="19" spans="1:13">
      <c r="A19" s="1" t="s">
        <v>8</v>
      </c>
      <c r="B19" s="1" t="s">
        <v>9</v>
      </c>
      <c r="C19" s="1" t="s">
        <v>2</v>
      </c>
      <c r="D19" s="1">
        <v>42.1</v>
      </c>
      <c r="E19" s="1">
        <f>D19*200*10^(-6)*10^3</f>
        <v>8.42</v>
      </c>
      <c r="F19" s="1">
        <v>0.8</v>
      </c>
      <c r="G19" s="1">
        <v>3</v>
      </c>
      <c r="H19" s="1">
        <f>E19/F19/G19</f>
        <v>3.5083333333333329</v>
      </c>
      <c r="I19" s="2">
        <v>3.387</v>
      </c>
      <c r="J19" s="2"/>
      <c r="L19" s="1">
        <f>E19/K18/1000</f>
        <v>2.4885473621989063E-2</v>
      </c>
      <c r="M19" s="1">
        <f t="shared" si="0"/>
        <v>24.885473621989064</v>
      </c>
    </row>
    <row r="20" spans="1:13">
      <c r="A20" s="1" t="s">
        <v>8</v>
      </c>
      <c r="B20" s="1" t="s">
        <v>9</v>
      </c>
      <c r="C20" s="1" t="s">
        <v>3</v>
      </c>
      <c r="D20" s="1">
        <v>11.6</v>
      </c>
      <c r="E20" s="1">
        <f>D20*200*10^(-6)*10^3</f>
        <v>2.3199999999999998</v>
      </c>
      <c r="F20" s="1">
        <v>0.8</v>
      </c>
      <c r="G20" s="1">
        <v>3</v>
      </c>
      <c r="H20" s="1">
        <f>E20/F20/G20</f>
        <v>0.96666666666666645</v>
      </c>
      <c r="I20" s="2">
        <v>3.6120000000000001</v>
      </c>
      <c r="J20" s="2">
        <f t="shared" si="1"/>
        <v>3.3890000000000002</v>
      </c>
      <c r="K20" s="1">
        <f t="shared" si="2"/>
        <v>0.33890000000000003</v>
      </c>
      <c r="L20" s="1">
        <f>E20/K20/1000</f>
        <v>6.8456771909117722E-3</v>
      </c>
      <c r="M20" s="1">
        <f t="shared" si="0"/>
        <v>6.845677190911772</v>
      </c>
    </row>
    <row r="21" spans="1:13">
      <c r="A21" s="1" t="s">
        <v>8</v>
      </c>
      <c r="B21" s="1" t="s">
        <v>9</v>
      </c>
      <c r="C21" s="1" t="s">
        <v>3</v>
      </c>
      <c r="D21" s="1">
        <v>9.57</v>
      </c>
      <c r="E21" s="1">
        <f>D21*200*10^(-6)*10^3</f>
        <v>1.9139999999999999</v>
      </c>
      <c r="F21" s="1">
        <v>0.8</v>
      </c>
      <c r="G21" s="1">
        <v>3</v>
      </c>
      <c r="H21" s="1">
        <f>E21/F21/G21</f>
        <v>0.79749999999999988</v>
      </c>
      <c r="I21" s="2">
        <v>3.1659999999999999</v>
      </c>
      <c r="J21" s="2"/>
      <c r="L21" s="1">
        <f>E21/K20/1000</f>
        <v>5.6476836825022116E-3</v>
      </c>
      <c r="M21" s="1">
        <f t="shared" si="0"/>
        <v>5.6476836825022119</v>
      </c>
    </row>
    <row r="22" spans="1:13">
      <c r="A22" s="1" t="s">
        <v>8</v>
      </c>
      <c r="B22" s="1" t="s">
        <v>9</v>
      </c>
      <c r="C22" s="1" t="s">
        <v>4</v>
      </c>
      <c r="D22" s="1">
        <v>12.8</v>
      </c>
      <c r="E22" s="1">
        <f>D22*200*10^(-6)*10^3</f>
        <v>2.5599999999999996</v>
      </c>
      <c r="F22" s="1">
        <v>0.8</v>
      </c>
      <c r="G22" s="1">
        <v>3</v>
      </c>
      <c r="H22" s="1">
        <f>E22/F22/G22</f>
        <v>1.0666666666666664</v>
      </c>
      <c r="I22" s="2">
        <v>3.625</v>
      </c>
      <c r="J22" s="2">
        <f t="shared" si="1"/>
        <v>3.7915000000000001</v>
      </c>
      <c r="K22" s="1">
        <f t="shared" si="2"/>
        <v>0.37915000000000004</v>
      </c>
      <c r="L22" s="1">
        <f>E22/K22/1000</f>
        <v>6.7519451404457328E-3</v>
      </c>
      <c r="M22" s="1">
        <f t="shared" si="0"/>
        <v>6.7519451404457325</v>
      </c>
    </row>
    <row r="23" spans="1:13">
      <c r="A23" s="1" t="s">
        <v>8</v>
      </c>
      <c r="B23" s="1" t="s">
        <v>9</v>
      </c>
      <c r="C23" s="1" t="s">
        <v>4</v>
      </c>
      <c r="D23" s="1">
        <v>14.2</v>
      </c>
      <c r="E23" s="1">
        <f>D23*200*10^(-6)*10^3</f>
        <v>2.84</v>
      </c>
      <c r="F23" s="1">
        <v>0.8</v>
      </c>
      <c r="G23" s="1">
        <v>3</v>
      </c>
      <c r="H23" s="1">
        <f>E23/F23/G23</f>
        <v>1.1833333333333333</v>
      </c>
      <c r="I23" s="2">
        <v>3.9580000000000002</v>
      </c>
      <c r="J23" s="2"/>
      <c r="L23" s="1">
        <f>E23/K22/1000</f>
        <v>7.4904391401819847E-3</v>
      </c>
      <c r="M23" s="1">
        <f t="shared" si="0"/>
        <v>7.4904391401819845</v>
      </c>
    </row>
    <row r="24" spans="1:13">
      <c r="A24" s="1" t="s">
        <v>8</v>
      </c>
      <c r="B24" s="1" t="s">
        <v>9</v>
      </c>
      <c r="C24" s="1" t="s">
        <v>5</v>
      </c>
      <c r="D24" s="1">
        <v>13.2</v>
      </c>
      <c r="E24" s="1">
        <f>D24*200*10^(-6)*10^3</f>
        <v>2.64</v>
      </c>
      <c r="F24" s="1">
        <v>0.8</v>
      </c>
      <c r="G24" s="1">
        <v>3</v>
      </c>
      <c r="H24" s="1">
        <f>E24/F24/G24</f>
        <v>1.0999999999999999</v>
      </c>
      <c r="I24" s="2">
        <v>3.254</v>
      </c>
      <c r="J24" s="2">
        <f t="shared" si="1"/>
        <v>3.3479999999999999</v>
      </c>
      <c r="K24" s="1">
        <f t="shared" si="2"/>
        <v>0.33479999999999999</v>
      </c>
      <c r="L24" s="1">
        <f>E24/K24/1000</f>
        <v>7.8853046594982087E-3</v>
      </c>
      <c r="M24" s="1">
        <f t="shared" si="0"/>
        <v>7.8853046594982086</v>
      </c>
    </row>
    <row r="25" spans="1:13">
      <c r="A25" s="1" t="s">
        <v>8</v>
      </c>
      <c r="B25" s="1" t="s">
        <v>9</v>
      </c>
      <c r="C25" s="1" t="s">
        <v>5</v>
      </c>
      <c r="D25" s="1">
        <v>15.4</v>
      </c>
      <c r="E25" s="1">
        <f>D25*200*10^(-6)*10^3</f>
        <v>3.0799999999999996</v>
      </c>
      <c r="F25" s="1">
        <v>0.8</v>
      </c>
      <c r="G25" s="1">
        <v>3</v>
      </c>
      <c r="H25" s="1">
        <f>E25/F25/G25</f>
        <v>1.283333333333333</v>
      </c>
      <c r="I25" s="2">
        <v>3.4420000000000002</v>
      </c>
      <c r="J25" s="2"/>
      <c r="L25" s="1">
        <f>E25/K24/1000</f>
        <v>9.1995221027479073E-3</v>
      </c>
      <c r="M25" s="1">
        <f t="shared" si="0"/>
        <v>9.1995221027479079</v>
      </c>
    </row>
    <row r="26" spans="1:13">
      <c r="A26" s="1" t="s">
        <v>10</v>
      </c>
      <c r="B26" s="1" t="s">
        <v>7</v>
      </c>
      <c r="C26" s="1" t="s">
        <v>2</v>
      </c>
      <c r="D26" s="1">
        <v>11.3</v>
      </c>
      <c r="E26" s="1">
        <f>D26*200*10^(-6)*10^3</f>
        <v>2.2599999999999998</v>
      </c>
      <c r="F26" s="1">
        <v>0.75</v>
      </c>
      <c r="G26" s="1">
        <v>3</v>
      </c>
      <c r="H26" s="1">
        <f>E26/F26/G26</f>
        <v>1.0044444444444445</v>
      </c>
      <c r="I26" s="2">
        <v>2.254</v>
      </c>
      <c r="J26" s="2">
        <f t="shared" si="1"/>
        <v>2.1795</v>
      </c>
      <c r="K26" s="1">
        <f t="shared" si="2"/>
        <v>0.21795</v>
      </c>
      <c r="L26" s="1">
        <f>E26/K26/1000</f>
        <v>1.0369350768524891E-2</v>
      </c>
      <c r="M26" s="1">
        <f t="shared" si="0"/>
        <v>10.369350768524891</v>
      </c>
    </row>
    <row r="27" spans="1:13">
      <c r="A27" s="1" t="s">
        <v>10</v>
      </c>
      <c r="B27" s="1" t="s">
        <v>7</v>
      </c>
      <c r="C27" s="1" t="s">
        <v>2</v>
      </c>
      <c r="D27" s="1">
        <v>12</v>
      </c>
      <c r="E27" s="1">
        <f>D27*200*10^(-6)*10^3</f>
        <v>2.4</v>
      </c>
      <c r="F27" s="1">
        <v>0.75</v>
      </c>
      <c r="G27" s="1">
        <v>3</v>
      </c>
      <c r="H27" s="1">
        <f>E27/F27/G27</f>
        <v>1.0666666666666667</v>
      </c>
      <c r="I27" s="2">
        <v>2.105</v>
      </c>
      <c r="J27" s="2"/>
      <c r="L27" s="1">
        <f>E27/K26/1000</f>
        <v>1.1011699931176875E-2</v>
      </c>
      <c r="M27" s="1">
        <f t="shared" si="0"/>
        <v>11.011699931176874</v>
      </c>
    </row>
    <row r="28" spans="1:13">
      <c r="A28" s="1" t="s">
        <v>10</v>
      </c>
      <c r="B28" s="1" t="s">
        <v>7</v>
      </c>
      <c r="C28" s="1" t="s">
        <v>3</v>
      </c>
      <c r="D28" s="1">
        <v>10.5</v>
      </c>
      <c r="E28" s="1">
        <f>D28*200*10^(-6)*10^3</f>
        <v>2.1</v>
      </c>
      <c r="F28" s="1">
        <v>0.75</v>
      </c>
      <c r="G28" s="1">
        <v>3</v>
      </c>
      <c r="H28" s="1">
        <f>E28/F28/G28</f>
        <v>0.93333333333333346</v>
      </c>
      <c r="I28" s="2">
        <v>2.8519999999999999</v>
      </c>
      <c r="J28" s="2">
        <f t="shared" si="1"/>
        <v>2.7614999999999998</v>
      </c>
      <c r="K28" s="1">
        <f t="shared" si="2"/>
        <v>0.27615000000000001</v>
      </c>
      <c r="L28" s="1">
        <f>E28/K28/1000</f>
        <v>7.6045627376425855E-3</v>
      </c>
      <c r="M28" s="1">
        <f t="shared" si="0"/>
        <v>7.6045627376425857</v>
      </c>
    </row>
    <row r="29" spans="1:13">
      <c r="A29" s="1" t="s">
        <v>10</v>
      </c>
      <c r="B29" s="1" t="s">
        <v>7</v>
      </c>
      <c r="C29" s="1" t="s">
        <v>3</v>
      </c>
      <c r="D29" s="1">
        <v>9.7799999999999994</v>
      </c>
      <c r="E29" s="1">
        <f>D29*200*10^(-6)*10^3</f>
        <v>1.9559999999999997</v>
      </c>
      <c r="F29" s="1">
        <v>0.75</v>
      </c>
      <c r="G29" s="1">
        <v>3</v>
      </c>
      <c r="H29" s="1">
        <f>E29/F29/G29</f>
        <v>0.86933333333333318</v>
      </c>
      <c r="I29" s="2">
        <v>2.6709999999999998</v>
      </c>
      <c r="J29" s="2"/>
      <c r="L29" s="1">
        <f>E29/K28/1000</f>
        <v>7.0831070070613783E-3</v>
      </c>
      <c r="M29" s="1">
        <f t="shared" si="0"/>
        <v>7.0831070070613782</v>
      </c>
    </row>
    <row r="30" spans="1:13">
      <c r="A30" s="1" t="s">
        <v>11</v>
      </c>
      <c r="B30" s="1" t="s">
        <v>12</v>
      </c>
      <c r="C30" s="1" t="s">
        <v>2</v>
      </c>
      <c r="D30" s="1">
        <v>15.1</v>
      </c>
      <c r="E30" s="1">
        <f>D30*200*10^(-6)*10^3</f>
        <v>3.0199999999999996</v>
      </c>
      <c r="F30" s="1">
        <v>0.66</v>
      </c>
      <c r="G30" s="1">
        <v>3</v>
      </c>
      <c r="H30" s="1">
        <f>E30/F30/G30</f>
        <v>1.5252525252525251</v>
      </c>
      <c r="I30" s="2">
        <v>1.9630000000000001</v>
      </c>
      <c r="J30" s="2">
        <f t="shared" si="1"/>
        <v>2.1795</v>
      </c>
      <c r="K30" s="1">
        <f t="shared" si="2"/>
        <v>0.21795</v>
      </c>
      <c r="L30" s="1">
        <f>E30/K30/1000</f>
        <v>1.3856389080064233E-2</v>
      </c>
      <c r="M30" s="1">
        <f t="shared" si="0"/>
        <v>13.856389080064233</v>
      </c>
    </row>
    <row r="31" spans="1:13">
      <c r="A31" s="1" t="s">
        <v>11</v>
      </c>
      <c r="B31" s="1" t="s">
        <v>12</v>
      </c>
      <c r="C31" s="1" t="s">
        <v>2</v>
      </c>
      <c r="D31" s="1">
        <v>9.7799999999999994</v>
      </c>
      <c r="E31" s="1">
        <f>D31*200*10^(-6)*10^3</f>
        <v>1.9559999999999997</v>
      </c>
      <c r="F31" s="1">
        <v>0.66</v>
      </c>
      <c r="G31" s="1">
        <v>3</v>
      </c>
      <c r="H31" s="1">
        <f>E31/F31/G31</f>
        <v>0.98787878787878769</v>
      </c>
      <c r="I31" s="2">
        <v>2.3959999999999999</v>
      </c>
      <c r="J31" s="2"/>
      <c r="L31" s="1">
        <f>E31/K30/1000</f>
        <v>8.974535443909153E-3</v>
      </c>
      <c r="M31" s="1">
        <f t="shared" si="0"/>
        <v>8.9745354439091525</v>
      </c>
    </row>
    <row r="32" spans="1:13">
      <c r="A32" s="1" t="s">
        <v>11</v>
      </c>
      <c r="B32" s="1" t="s">
        <v>12</v>
      </c>
      <c r="C32" s="1" t="s">
        <v>3</v>
      </c>
      <c r="D32" s="1">
        <v>10.5</v>
      </c>
      <c r="E32" s="1">
        <f>D32*200*10^(-6)*10^3</f>
        <v>2.1</v>
      </c>
      <c r="F32" s="1">
        <v>0.66</v>
      </c>
      <c r="G32" s="1">
        <v>3</v>
      </c>
      <c r="H32" s="1">
        <f>E32/F32/G32</f>
        <v>1.0606060606060606</v>
      </c>
      <c r="I32" s="2">
        <v>2.206</v>
      </c>
      <c r="J32" s="2">
        <f t="shared" si="1"/>
        <v>2.08</v>
      </c>
      <c r="K32" s="1">
        <f t="shared" si="2"/>
        <v>0.20800000000000002</v>
      </c>
      <c r="L32" s="1">
        <f>E32/K32/1000</f>
        <v>1.0096153846153845E-2</v>
      </c>
      <c r="M32" s="1">
        <f t="shared" si="0"/>
        <v>10.096153846153845</v>
      </c>
    </row>
    <row r="33" spans="1:13">
      <c r="A33" s="1" t="s">
        <v>11</v>
      </c>
      <c r="B33" s="1" t="s">
        <v>12</v>
      </c>
      <c r="C33" s="1" t="s">
        <v>3</v>
      </c>
      <c r="D33" s="1">
        <v>9.9700000000000006</v>
      </c>
      <c r="E33" s="1">
        <f>D33*200*10^(-6)*10^3</f>
        <v>1.9940000000000002</v>
      </c>
      <c r="F33" s="1">
        <v>0.66</v>
      </c>
      <c r="G33" s="1">
        <v>3</v>
      </c>
      <c r="H33" s="1">
        <f>E33/F33/G33</f>
        <v>1.0070707070707072</v>
      </c>
      <c r="I33" s="2">
        <v>1.954</v>
      </c>
      <c r="J33" s="2"/>
      <c r="L33" s="1">
        <f>E33/K32/1000</f>
        <v>9.5865384615384623E-3</v>
      </c>
      <c r="M33" s="1">
        <f t="shared" si="0"/>
        <v>9.5865384615384617</v>
      </c>
    </row>
    <row r="34" spans="1:13">
      <c r="A34" s="1" t="s">
        <v>13</v>
      </c>
      <c r="B34" s="1" t="s">
        <v>9</v>
      </c>
      <c r="C34" s="1" t="s">
        <v>2</v>
      </c>
      <c r="D34" s="1">
        <v>12.2</v>
      </c>
      <c r="E34" s="1">
        <f>D34*200*10^(-6)*10^3</f>
        <v>2.44</v>
      </c>
      <c r="F34" s="1">
        <v>0.69</v>
      </c>
      <c r="G34" s="1">
        <v>3</v>
      </c>
      <c r="H34" s="1">
        <f>E34/F34/G34</f>
        <v>1.1787439613526571</v>
      </c>
      <c r="I34" s="2">
        <v>2.5760000000000001</v>
      </c>
      <c r="J34" s="2">
        <f t="shared" si="1"/>
        <v>2.5540000000000003</v>
      </c>
      <c r="K34" s="1">
        <f t="shared" si="2"/>
        <v>0.25540000000000002</v>
      </c>
      <c r="L34" s="1">
        <f>E34/K34/1000</f>
        <v>9.5536413469068122E-3</v>
      </c>
      <c r="M34" s="1">
        <f t="shared" si="0"/>
        <v>9.5536413469068115</v>
      </c>
    </row>
    <row r="35" spans="1:13">
      <c r="A35" s="1" t="s">
        <v>13</v>
      </c>
      <c r="B35" s="1" t="s">
        <v>9</v>
      </c>
      <c r="C35" s="1" t="s">
        <v>2</v>
      </c>
      <c r="D35" s="1">
        <v>15.3</v>
      </c>
      <c r="E35" s="1">
        <f>D35*200*10^(-6)*10^3</f>
        <v>3.0599999999999996</v>
      </c>
      <c r="F35" s="1">
        <v>0.69</v>
      </c>
      <c r="G35" s="1">
        <v>3</v>
      </c>
      <c r="H35" s="1">
        <f>E35/F35/G35</f>
        <v>1.4782608695652175</v>
      </c>
      <c r="I35" s="2">
        <v>2.532</v>
      </c>
      <c r="J35" s="2"/>
      <c r="L35" s="1">
        <f>E35/K34/1000</f>
        <v>1.1981205951448706E-2</v>
      </c>
      <c r="M35" s="1">
        <f t="shared" si="0"/>
        <v>11.981205951448706</v>
      </c>
    </row>
    <row r="36" spans="1:13">
      <c r="A36" s="1" t="s">
        <v>13</v>
      </c>
      <c r="B36" s="1" t="s">
        <v>9</v>
      </c>
      <c r="C36" s="1" t="s">
        <v>3</v>
      </c>
      <c r="D36" s="1">
        <v>12.7</v>
      </c>
      <c r="E36" s="1">
        <f>D36*200*10^(-6)*10^3</f>
        <v>2.5399999999999996</v>
      </c>
      <c r="F36" s="1">
        <v>0.69</v>
      </c>
      <c r="G36" s="1">
        <v>3</v>
      </c>
      <c r="H36" s="1">
        <f>E36/F36/G36</f>
        <v>1.2270531400966183</v>
      </c>
      <c r="I36" s="2">
        <v>2.52</v>
      </c>
      <c r="J36" s="2">
        <f t="shared" si="1"/>
        <v>2.238</v>
      </c>
      <c r="K36" s="1">
        <f t="shared" si="2"/>
        <v>0.2238</v>
      </c>
      <c r="L36" s="1">
        <f>E36/K36/1000</f>
        <v>1.134941912421805E-2</v>
      </c>
      <c r="M36" s="1">
        <f t="shared" si="0"/>
        <v>11.34941912421805</v>
      </c>
    </row>
    <row r="37" spans="1:13">
      <c r="A37" s="1" t="s">
        <v>13</v>
      </c>
      <c r="B37" s="1" t="s">
        <v>9</v>
      </c>
      <c r="C37" s="1" t="s">
        <v>3</v>
      </c>
      <c r="D37" s="1">
        <v>13.6</v>
      </c>
      <c r="E37" s="1">
        <f>D37*200*10^(-6)*10^3</f>
        <v>2.7199999999999998</v>
      </c>
      <c r="F37" s="1">
        <v>0.69</v>
      </c>
      <c r="G37" s="1">
        <v>3</v>
      </c>
      <c r="H37" s="1">
        <f>E37/F37/G37</f>
        <v>1.3140096618357486</v>
      </c>
      <c r="I37" s="2">
        <v>1.956</v>
      </c>
      <c r="J37" s="2"/>
      <c r="L37" s="1">
        <f>E37/K36/1000</f>
        <v>1.2153708668453977E-2</v>
      </c>
      <c r="M37" s="1">
        <f t="shared" si="0"/>
        <v>12.153708668453977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9CAC8-53F9-784D-9FC8-0DFF1EC88570}">
  <dimension ref="A1:G7"/>
  <sheetViews>
    <sheetView workbookViewId="0">
      <selection activeCell="B2" sqref="B2:G7"/>
    </sheetView>
  </sheetViews>
  <sheetFormatPr baseColWidth="10" defaultRowHeight="16"/>
  <cols>
    <col min="1" max="1" width="23" bestFit="1" customWidth="1"/>
  </cols>
  <sheetData>
    <row r="1" spans="1:7" ht="17">
      <c r="A1" s="1" t="s">
        <v>29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23</v>
      </c>
      <c r="G1" s="1" t="s">
        <v>24</v>
      </c>
    </row>
    <row r="2" spans="1:7" ht="17">
      <c r="A2" s="1"/>
      <c r="B2" s="1">
        <v>21.188568695444218</v>
      </c>
      <c r="C2" s="1">
        <v>4.4074754240034562</v>
      </c>
      <c r="D2" s="1">
        <v>5.5568207697563192</v>
      </c>
      <c r="E2" s="1">
        <v>5.2381934419467919</v>
      </c>
      <c r="F2" s="1">
        <v>10.369350768524891</v>
      </c>
      <c r="G2" s="1">
        <v>7.6045627376425857</v>
      </c>
    </row>
    <row r="3" spans="1:7" ht="17">
      <c r="A3" s="1"/>
      <c r="B3" s="1">
        <v>27.07162501494679</v>
      </c>
      <c r="C3" s="1">
        <v>4.243275359187642</v>
      </c>
      <c r="D3" s="1">
        <v>6.4222272830790246</v>
      </c>
      <c r="E3" s="1">
        <v>5.9393689420499065</v>
      </c>
      <c r="F3" s="1">
        <v>11.011699931176874</v>
      </c>
      <c r="G3" s="1">
        <v>7.0831070070613782</v>
      </c>
    </row>
    <row r="4" spans="1:7" ht="17">
      <c r="A4" s="1"/>
      <c r="B4" s="1">
        <v>20.569329660238747</v>
      </c>
      <c r="C4" s="1">
        <v>4.7757422615287419</v>
      </c>
      <c r="D4" s="1">
        <v>6.9799395438307208</v>
      </c>
      <c r="E4" s="1">
        <v>8.4278768233387353</v>
      </c>
      <c r="F4" s="1">
        <v>13.856389080064233</v>
      </c>
      <c r="G4" s="1">
        <v>10.096153846153845</v>
      </c>
    </row>
    <row r="5" spans="1:7" ht="17">
      <c r="A5" s="1"/>
      <c r="B5" s="1">
        <v>17.106126197035284</v>
      </c>
      <c r="C5" s="1">
        <v>4.219835754895767</v>
      </c>
      <c r="D5" s="1">
        <v>7.9142621599340472</v>
      </c>
      <c r="E5" s="1">
        <v>7.6175040518638566</v>
      </c>
      <c r="F5" s="1">
        <v>8.9745354439091525</v>
      </c>
      <c r="G5" s="1">
        <v>9.5865384615384617</v>
      </c>
    </row>
    <row r="6" spans="1:7" ht="17">
      <c r="A6" s="1"/>
      <c r="B6" s="1">
        <v>26.836116447465642</v>
      </c>
      <c r="C6" s="1">
        <v>6.845677190911772</v>
      </c>
      <c r="D6" s="1">
        <v>6.7519451404457325</v>
      </c>
      <c r="E6" s="1">
        <v>7.8853046594982086</v>
      </c>
      <c r="F6" s="1">
        <v>9.5536413469068115</v>
      </c>
      <c r="G6" s="1">
        <v>11.34941912421805</v>
      </c>
    </row>
    <row r="7" spans="1:7" ht="17">
      <c r="A7" s="1"/>
      <c r="B7" s="1">
        <v>24.885473621989064</v>
      </c>
      <c r="C7" s="1">
        <v>5.6476836825022119</v>
      </c>
      <c r="D7" s="1">
        <v>7.4904391401819845</v>
      </c>
      <c r="E7" s="1">
        <v>9.1995221027479079</v>
      </c>
      <c r="F7" s="1">
        <v>11.981205951448706</v>
      </c>
      <c r="G7" s="1">
        <v>12.153708668453977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For Dot Plot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 Enomoto</dc:creator>
  <cp:lastModifiedBy>Microsoft Office User</cp:lastModifiedBy>
  <dcterms:created xsi:type="dcterms:W3CDTF">2020-02-21T13:06:55Z</dcterms:created>
  <dcterms:modified xsi:type="dcterms:W3CDTF">2021-09-03T05:59:35Z</dcterms:modified>
</cp:coreProperties>
</file>