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ocuments\Papers\Own_papers\PEN1_SYP122\NewPhyt\Source_data\"/>
    </mc:Choice>
  </mc:AlternateContent>
  <bookViews>
    <workbookView xWindow="0" yWindow="0" windowWidth="19200" windowHeight="7050"/>
  </bookViews>
  <sheets>
    <sheet name="Fig. 8C" sheetId="1" r:id="rId1"/>
    <sheet name="Fig. 8F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G31" i="1"/>
  <c r="F31" i="1"/>
  <c r="F30" i="1"/>
  <c r="G30" i="1" s="1"/>
  <c r="F29" i="1"/>
  <c r="F28" i="1"/>
  <c r="F27" i="1"/>
  <c r="F26" i="1"/>
  <c r="G26" i="1" s="1"/>
  <c r="F25" i="1"/>
  <c r="G25" i="1" s="1"/>
  <c r="F24" i="1"/>
  <c r="F23" i="1"/>
  <c r="F22" i="1"/>
  <c r="G21" i="1"/>
  <c r="F21" i="1"/>
  <c r="G20" i="1"/>
  <c r="F20" i="1"/>
  <c r="F19" i="1"/>
  <c r="F18" i="1"/>
  <c r="F17" i="1"/>
  <c r="F16" i="1"/>
  <c r="F15" i="1"/>
  <c r="G16" i="1" s="1"/>
  <c r="F14" i="1"/>
  <c r="F13" i="1"/>
  <c r="F12" i="1"/>
  <c r="G11" i="1"/>
  <c r="F11" i="1"/>
  <c r="F10" i="1"/>
  <c r="G10" i="1" s="1"/>
  <c r="F9" i="1"/>
  <c r="F8" i="1"/>
  <c r="F7" i="1"/>
  <c r="F6" i="1"/>
  <c r="G6" i="1" s="1"/>
  <c r="F5" i="1"/>
  <c r="G5" i="1" s="1"/>
  <c r="F13" i="2"/>
  <c r="F12" i="2"/>
  <c r="F11" i="2"/>
  <c r="F10" i="2"/>
  <c r="F29" i="2"/>
  <c r="F28" i="2"/>
  <c r="F27" i="2"/>
  <c r="F26" i="2"/>
  <c r="G27" i="2" s="1"/>
  <c r="F25" i="2"/>
  <c r="F24" i="2"/>
  <c r="F23" i="2"/>
  <c r="F22" i="2"/>
  <c r="F21" i="2"/>
  <c r="F20" i="2"/>
  <c r="F19" i="2"/>
  <c r="F18" i="2"/>
  <c r="G19" i="2" s="1"/>
  <c r="F17" i="2"/>
  <c r="F16" i="2"/>
  <c r="F15" i="2"/>
  <c r="F14" i="2"/>
  <c r="F9" i="2"/>
  <c r="F8" i="2"/>
  <c r="F7" i="2"/>
  <c r="F6" i="2"/>
  <c r="G7" i="2" s="1"/>
  <c r="G15" i="1" l="1"/>
  <c r="G14" i="2"/>
  <c r="G22" i="2"/>
  <c r="G10" i="2"/>
  <c r="G6" i="2"/>
  <c r="G15" i="2"/>
  <c r="G23" i="2"/>
  <c r="G11" i="2"/>
  <c r="G18" i="2"/>
  <c r="G26" i="2"/>
</calcChain>
</file>

<file path=xl/sharedStrings.xml><?xml version="1.0" encoding="utf-8"?>
<sst xmlns="http://schemas.openxmlformats.org/spreadsheetml/2006/main" count="66" uniqueCount="14">
  <si>
    <t>genotype</t>
  </si>
  <si>
    <t>blad</t>
  </si>
  <si>
    <t>pen</t>
  </si>
  <si>
    <t>total</t>
  </si>
  <si>
    <t>%</t>
  </si>
  <si>
    <t>Col-0</t>
  </si>
  <si>
    <t>Fig. 8C</t>
  </si>
  <si>
    <t>Fig. 8F</t>
  </si>
  <si>
    <t>DM PEN1</t>
  </si>
  <si>
    <t>DM SYP122</t>
  </si>
  <si>
    <t>DM Mp12A</t>
  </si>
  <si>
    <t>DM Mp12B</t>
  </si>
  <si>
    <t>fmo DM</t>
  </si>
  <si>
    <t>pen1-1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</si>
</sst>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tabSelected="1" workbookViewId="0">
      <selection activeCell="J8" sqref="J8"/>
    </sheetView>
  </sheetViews>
  <sheetFormatPr defaultRowHeight="14.5" x14ac:dyDescent="0.35"/>
  <sheetData>
    <row r="2" spans="2:7" x14ac:dyDescent="0.35">
      <c r="B2" t="s">
        <v>6</v>
      </c>
    </row>
    <row r="4" spans="2:7" x14ac:dyDescent="0.35">
      <c r="B4" t="s">
        <v>0</v>
      </c>
      <c r="C4" t="s">
        <v>1</v>
      </c>
      <c r="D4" t="s">
        <v>2</v>
      </c>
      <c r="E4" t="s">
        <v>3</v>
      </c>
      <c r="F4" t="s">
        <v>4</v>
      </c>
    </row>
    <row r="5" spans="2:7" x14ac:dyDescent="0.35">
      <c r="B5" t="s">
        <v>5</v>
      </c>
      <c r="C5">
        <v>1</v>
      </c>
      <c r="D5">
        <v>6</v>
      </c>
      <c r="E5">
        <v>104</v>
      </c>
      <c r="F5">
        <f>(D5/E5)*100</f>
        <v>5.7692307692307692</v>
      </c>
      <c r="G5">
        <f>AVERAGE(F5:F9)</f>
        <v>6.8021215942108428</v>
      </c>
    </row>
    <row r="6" spans="2:7" x14ac:dyDescent="0.35">
      <c r="B6" t="s">
        <v>5</v>
      </c>
      <c r="C6">
        <v>2</v>
      </c>
      <c r="D6">
        <v>3</v>
      </c>
      <c r="E6">
        <v>102</v>
      </c>
      <c r="F6">
        <f t="shared" ref="F6:F9" si="0">(D6/E6)*100</f>
        <v>2.9411764705882351</v>
      </c>
      <c r="G6">
        <f>STDEV(F5:F9)</f>
        <v>2.8706850932570385</v>
      </c>
    </row>
    <row r="7" spans="2:7" x14ac:dyDescent="0.35">
      <c r="B7" t="s">
        <v>5</v>
      </c>
      <c r="C7">
        <v>3</v>
      </c>
      <c r="D7">
        <v>9</v>
      </c>
      <c r="E7">
        <v>116</v>
      </c>
      <c r="F7">
        <f t="shared" si="0"/>
        <v>7.7586206896551726</v>
      </c>
    </row>
    <row r="8" spans="2:7" x14ac:dyDescent="0.35">
      <c r="B8" t="s">
        <v>5</v>
      </c>
      <c r="C8">
        <v>4</v>
      </c>
      <c r="D8">
        <v>7</v>
      </c>
      <c r="E8">
        <v>104</v>
      </c>
      <c r="F8">
        <f t="shared" si="0"/>
        <v>6.7307692307692308</v>
      </c>
    </row>
    <row r="9" spans="2:7" x14ac:dyDescent="0.35">
      <c r="B9" t="s">
        <v>5</v>
      </c>
      <c r="C9">
        <v>5</v>
      </c>
      <c r="D9">
        <v>12</v>
      </c>
      <c r="E9">
        <v>111</v>
      </c>
      <c r="F9">
        <f t="shared" si="0"/>
        <v>10.810810810810811</v>
      </c>
    </row>
    <row r="10" spans="2:7" x14ac:dyDescent="0.35">
      <c r="B10" t="s">
        <v>13</v>
      </c>
      <c r="C10">
        <v>1</v>
      </c>
      <c r="D10">
        <v>169</v>
      </c>
      <c r="E10">
        <v>232</v>
      </c>
      <c r="F10">
        <f>(D10/E10)*100</f>
        <v>72.84482758620689</v>
      </c>
      <c r="G10">
        <f>AVERAGE(F10:F14)</f>
        <v>72.809673085535152</v>
      </c>
    </row>
    <row r="11" spans="2:7" x14ac:dyDescent="0.35">
      <c r="B11" t="s">
        <v>13</v>
      </c>
      <c r="C11">
        <v>2</v>
      </c>
      <c r="D11">
        <v>167</v>
      </c>
      <c r="E11">
        <v>232</v>
      </c>
      <c r="F11">
        <f t="shared" ref="F11:F34" si="1">(D11/E11)*100</f>
        <v>71.982758620689651</v>
      </c>
      <c r="G11">
        <f>STDEV(F10:F14)</f>
        <v>5.1159023656049847</v>
      </c>
    </row>
    <row r="12" spans="2:7" x14ac:dyDescent="0.35">
      <c r="B12" t="s">
        <v>13</v>
      </c>
      <c r="C12">
        <v>3</v>
      </c>
      <c r="D12">
        <v>164</v>
      </c>
      <c r="E12">
        <v>240</v>
      </c>
      <c r="F12">
        <f t="shared" si="1"/>
        <v>68.333333333333329</v>
      </c>
      <c r="G12" s="1"/>
    </row>
    <row r="13" spans="2:7" x14ac:dyDescent="0.35">
      <c r="B13" t="s">
        <v>13</v>
      </c>
      <c r="C13">
        <v>4</v>
      </c>
      <c r="D13">
        <v>73</v>
      </c>
      <c r="E13">
        <v>105</v>
      </c>
      <c r="F13">
        <f t="shared" si="1"/>
        <v>69.523809523809518</v>
      </c>
    </row>
    <row r="14" spans="2:7" x14ac:dyDescent="0.35">
      <c r="B14" t="s">
        <v>13</v>
      </c>
      <c r="C14">
        <v>5</v>
      </c>
      <c r="D14">
        <v>179</v>
      </c>
      <c r="E14">
        <v>220</v>
      </c>
      <c r="F14">
        <f t="shared" si="1"/>
        <v>81.36363636363636</v>
      </c>
    </row>
    <row r="15" spans="2:7" x14ac:dyDescent="0.35">
      <c r="B15" t="s">
        <v>8</v>
      </c>
      <c r="C15">
        <v>1</v>
      </c>
      <c r="D15">
        <v>21</v>
      </c>
      <c r="E15">
        <v>121</v>
      </c>
      <c r="F15">
        <f t="shared" si="1"/>
        <v>17.355371900826448</v>
      </c>
      <c r="G15">
        <f>AVERAGE(F15:F19)</f>
        <v>13.258388390108015</v>
      </c>
    </row>
    <row r="16" spans="2:7" x14ac:dyDescent="0.35">
      <c r="B16" t="s">
        <v>8</v>
      </c>
      <c r="C16">
        <v>2</v>
      </c>
      <c r="D16">
        <v>13</v>
      </c>
      <c r="E16">
        <v>110</v>
      </c>
      <c r="F16">
        <f t="shared" si="1"/>
        <v>11.818181818181818</v>
      </c>
      <c r="G16">
        <f>STDEV(F15:F19)</f>
        <v>3.050212918551642</v>
      </c>
    </row>
    <row r="17" spans="2:7" x14ac:dyDescent="0.35">
      <c r="B17" t="s">
        <v>8</v>
      </c>
      <c r="C17">
        <v>3</v>
      </c>
      <c r="D17">
        <v>13</v>
      </c>
      <c r="E17">
        <v>106</v>
      </c>
      <c r="F17">
        <f t="shared" si="1"/>
        <v>12.264150943396226</v>
      </c>
    </row>
    <row r="18" spans="2:7" x14ac:dyDescent="0.35">
      <c r="B18" t="s">
        <v>8</v>
      </c>
      <c r="C18">
        <v>4</v>
      </c>
      <c r="D18">
        <v>18</v>
      </c>
      <c r="E18">
        <v>118</v>
      </c>
      <c r="F18">
        <f t="shared" si="1"/>
        <v>15.254237288135593</v>
      </c>
    </row>
    <row r="19" spans="2:7" x14ac:dyDescent="0.35">
      <c r="B19" t="s">
        <v>8</v>
      </c>
      <c r="C19">
        <v>5</v>
      </c>
      <c r="D19">
        <v>12</v>
      </c>
      <c r="E19">
        <v>125</v>
      </c>
      <c r="F19">
        <f t="shared" si="1"/>
        <v>9.6</v>
      </c>
    </row>
    <row r="20" spans="2:7" x14ac:dyDescent="0.35">
      <c r="B20" t="s">
        <v>9</v>
      </c>
      <c r="C20">
        <v>1</v>
      </c>
      <c r="D20">
        <v>165</v>
      </c>
      <c r="E20">
        <v>233</v>
      </c>
      <c r="F20">
        <f t="shared" si="1"/>
        <v>70.815450643776828</v>
      </c>
      <c r="G20">
        <f>AVERAGE(F20:F24)</f>
        <v>76.648254646471088</v>
      </c>
    </row>
    <row r="21" spans="2:7" x14ac:dyDescent="0.35">
      <c r="B21" t="s">
        <v>9</v>
      </c>
      <c r="C21">
        <v>2</v>
      </c>
      <c r="D21">
        <v>150</v>
      </c>
      <c r="E21">
        <v>208</v>
      </c>
      <c r="F21">
        <f t="shared" si="1"/>
        <v>72.115384615384613</v>
      </c>
      <c r="G21">
        <f>STDEV(F20:F24)</f>
        <v>5.3334899514322016</v>
      </c>
    </row>
    <row r="22" spans="2:7" x14ac:dyDescent="0.35">
      <c r="B22" t="s">
        <v>9</v>
      </c>
      <c r="C22">
        <v>3</v>
      </c>
      <c r="D22">
        <v>171</v>
      </c>
      <c r="E22">
        <v>218</v>
      </c>
      <c r="F22">
        <f t="shared" si="1"/>
        <v>78.440366972477065</v>
      </c>
    </row>
    <row r="23" spans="2:7" x14ac:dyDescent="0.35">
      <c r="B23" t="s">
        <v>9</v>
      </c>
      <c r="C23">
        <v>4</v>
      </c>
      <c r="D23">
        <v>158</v>
      </c>
      <c r="E23">
        <v>203</v>
      </c>
      <c r="F23">
        <f t="shared" si="1"/>
        <v>77.832512315270947</v>
      </c>
    </row>
    <row r="24" spans="2:7" x14ac:dyDescent="0.35">
      <c r="B24" t="s">
        <v>9</v>
      </c>
      <c r="C24">
        <v>5</v>
      </c>
      <c r="D24">
        <v>179</v>
      </c>
      <c r="E24">
        <v>213</v>
      </c>
      <c r="F24">
        <f t="shared" si="1"/>
        <v>84.037558685446015</v>
      </c>
    </row>
    <row r="25" spans="2:7" x14ac:dyDescent="0.35">
      <c r="B25" t="s">
        <v>10</v>
      </c>
      <c r="C25">
        <v>1</v>
      </c>
      <c r="D25">
        <v>146</v>
      </c>
      <c r="E25">
        <v>216</v>
      </c>
      <c r="F25">
        <f t="shared" si="1"/>
        <v>67.592592592592595</v>
      </c>
      <c r="G25">
        <f>AVERAGE(F25:F29)</f>
        <v>80.062071555318241</v>
      </c>
    </row>
    <row r="26" spans="2:7" x14ac:dyDescent="0.35">
      <c r="B26" t="s">
        <v>10</v>
      </c>
      <c r="C26">
        <v>2</v>
      </c>
      <c r="D26">
        <v>209</v>
      </c>
      <c r="E26">
        <v>243</v>
      </c>
      <c r="F26">
        <f t="shared" si="1"/>
        <v>86.008230452674894</v>
      </c>
      <c r="G26">
        <f>STDEV(F25:F29)</f>
        <v>7.8547370973319053</v>
      </c>
    </row>
    <row r="27" spans="2:7" x14ac:dyDescent="0.35">
      <c r="B27" t="s">
        <v>10</v>
      </c>
      <c r="C27">
        <v>3</v>
      </c>
      <c r="D27">
        <v>175</v>
      </c>
      <c r="E27">
        <v>224</v>
      </c>
      <c r="F27">
        <f t="shared" si="1"/>
        <v>78.125</v>
      </c>
    </row>
    <row r="28" spans="2:7" x14ac:dyDescent="0.35">
      <c r="B28" t="s">
        <v>10</v>
      </c>
      <c r="C28">
        <v>4</v>
      </c>
      <c r="D28">
        <v>190</v>
      </c>
      <c r="E28">
        <v>218</v>
      </c>
      <c r="F28">
        <f t="shared" si="1"/>
        <v>87.155963302752298</v>
      </c>
    </row>
    <row r="29" spans="2:7" x14ac:dyDescent="0.35">
      <c r="B29" t="s">
        <v>10</v>
      </c>
      <c r="C29">
        <v>5</v>
      </c>
      <c r="D29">
        <v>171</v>
      </c>
      <c r="E29">
        <v>210</v>
      </c>
      <c r="F29">
        <f t="shared" si="1"/>
        <v>81.428571428571431</v>
      </c>
    </row>
    <row r="30" spans="2:7" x14ac:dyDescent="0.35">
      <c r="B30" t="s">
        <v>11</v>
      </c>
      <c r="C30">
        <v>1</v>
      </c>
      <c r="D30">
        <v>189</v>
      </c>
      <c r="E30">
        <v>210</v>
      </c>
      <c r="F30">
        <f t="shared" si="1"/>
        <v>90</v>
      </c>
      <c r="G30">
        <f>AVERAGE(F30:F34)</f>
        <v>93.048534446326713</v>
      </c>
    </row>
    <row r="31" spans="2:7" x14ac:dyDescent="0.35">
      <c r="B31" t="s">
        <v>11</v>
      </c>
      <c r="C31">
        <v>2</v>
      </c>
      <c r="D31">
        <v>176</v>
      </c>
      <c r="E31">
        <v>185</v>
      </c>
      <c r="F31">
        <f t="shared" si="1"/>
        <v>95.135135135135144</v>
      </c>
      <c r="G31">
        <f>STDEV(F30:F34)</f>
        <v>2.3422791480797565</v>
      </c>
    </row>
    <row r="32" spans="2:7" x14ac:dyDescent="0.35">
      <c r="B32" t="s">
        <v>11</v>
      </c>
      <c r="C32">
        <v>3</v>
      </c>
      <c r="D32">
        <v>205</v>
      </c>
      <c r="E32">
        <v>219</v>
      </c>
      <c r="F32">
        <f t="shared" si="1"/>
        <v>93.607305936073061</v>
      </c>
    </row>
    <row r="33" spans="2:6" x14ac:dyDescent="0.35">
      <c r="B33" t="s">
        <v>11</v>
      </c>
      <c r="C33">
        <v>4</v>
      </c>
      <c r="D33">
        <v>200</v>
      </c>
      <c r="E33">
        <v>210</v>
      </c>
      <c r="F33">
        <f t="shared" si="1"/>
        <v>95.238095238095227</v>
      </c>
    </row>
    <row r="34" spans="2:6" x14ac:dyDescent="0.35">
      <c r="B34" t="s">
        <v>11</v>
      </c>
      <c r="C34">
        <v>5</v>
      </c>
      <c r="D34">
        <v>188</v>
      </c>
      <c r="E34">
        <v>206</v>
      </c>
      <c r="F34">
        <f t="shared" si="1"/>
        <v>91.262135922330103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workbookViewId="0">
      <selection activeCell="I19" sqref="I19"/>
    </sheetView>
  </sheetViews>
  <sheetFormatPr defaultRowHeight="14.5" x14ac:dyDescent="0.35"/>
  <sheetData>
    <row r="3" spans="2:7" x14ac:dyDescent="0.35">
      <c r="B3" t="s">
        <v>7</v>
      </c>
    </row>
    <row r="5" spans="2:7" x14ac:dyDescent="0.35">
      <c r="B5" t="s">
        <v>0</v>
      </c>
      <c r="C5" t="s">
        <v>1</v>
      </c>
      <c r="D5" t="s">
        <v>2</v>
      </c>
      <c r="E5" t="s">
        <v>3</v>
      </c>
      <c r="F5" t="s">
        <v>4</v>
      </c>
    </row>
    <row r="6" spans="2:7" x14ac:dyDescent="0.35">
      <c r="B6" t="s">
        <v>5</v>
      </c>
      <c r="C6">
        <v>1</v>
      </c>
      <c r="D6">
        <v>3</v>
      </c>
      <c r="E6">
        <v>57</v>
      </c>
      <c r="F6">
        <f t="shared" ref="F6:F9" si="0">(D6/E6)*100</f>
        <v>5.2631578947368416</v>
      </c>
      <c r="G6">
        <f>AVERAGE(F6:F9)</f>
        <v>4.5188976400276708</v>
      </c>
    </row>
    <row r="7" spans="2:7" x14ac:dyDescent="0.35">
      <c r="B7" t="s">
        <v>5</v>
      </c>
      <c r="C7">
        <v>2</v>
      </c>
      <c r="D7">
        <v>1</v>
      </c>
      <c r="E7">
        <v>52</v>
      </c>
      <c r="F7">
        <f t="shared" si="0"/>
        <v>1.9230769230769231</v>
      </c>
      <c r="G7">
        <f>STDEV(F6:F9)</f>
        <v>3.3307344151535681</v>
      </c>
    </row>
    <row r="8" spans="2:7" x14ac:dyDescent="0.35">
      <c r="B8" t="s">
        <v>5</v>
      </c>
      <c r="C8">
        <v>3</v>
      </c>
      <c r="D8">
        <v>5</v>
      </c>
      <c r="E8">
        <v>56</v>
      </c>
      <c r="F8">
        <f t="shared" si="0"/>
        <v>8.9285714285714288</v>
      </c>
      <c r="G8" s="1"/>
    </row>
    <row r="9" spans="2:7" x14ac:dyDescent="0.35">
      <c r="B9" t="s">
        <v>5</v>
      </c>
      <c r="C9">
        <v>4</v>
      </c>
      <c r="D9">
        <v>1</v>
      </c>
      <c r="E9">
        <v>51</v>
      </c>
      <c r="F9">
        <f t="shared" si="0"/>
        <v>1.9607843137254901</v>
      </c>
      <c r="G9" s="1"/>
    </row>
    <row r="10" spans="2:7" x14ac:dyDescent="0.35">
      <c r="B10" t="s">
        <v>12</v>
      </c>
      <c r="C10">
        <v>1</v>
      </c>
      <c r="D10">
        <v>33</v>
      </c>
      <c r="E10">
        <v>58</v>
      </c>
      <c r="F10">
        <f>(D10/E10)*100</f>
        <v>56.896551724137936</v>
      </c>
      <c r="G10">
        <f>AVERAGE(F10:F13)</f>
        <v>49.872286079182629</v>
      </c>
    </row>
    <row r="11" spans="2:7" x14ac:dyDescent="0.35">
      <c r="B11" t="s">
        <v>12</v>
      </c>
      <c r="C11">
        <v>2</v>
      </c>
      <c r="D11">
        <v>23</v>
      </c>
      <c r="E11">
        <v>54</v>
      </c>
      <c r="F11">
        <f>(D11/E11)*100</f>
        <v>42.592592592592595</v>
      </c>
      <c r="G11">
        <f>STDEV(F10:F13)</f>
        <v>5.8414286723010687</v>
      </c>
    </row>
    <row r="12" spans="2:7" x14ac:dyDescent="0.35">
      <c r="B12" t="s">
        <v>12</v>
      </c>
      <c r="C12">
        <v>3</v>
      </c>
      <c r="D12">
        <v>26</v>
      </c>
      <c r="E12">
        <v>52</v>
      </c>
      <c r="F12">
        <f>(D12/E12)*100</f>
        <v>50</v>
      </c>
      <c r="G12" s="1"/>
    </row>
    <row r="13" spans="2:7" x14ac:dyDescent="0.35">
      <c r="B13" t="s">
        <v>12</v>
      </c>
      <c r="C13">
        <v>4</v>
      </c>
      <c r="D13">
        <v>27</v>
      </c>
      <c r="E13">
        <v>54</v>
      </c>
      <c r="F13">
        <f>(D13/E13)*100</f>
        <v>50</v>
      </c>
      <c r="G13" s="1"/>
    </row>
    <row r="14" spans="2:7" x14ac:dyDescent="0.35">
      <c r="B14" t="s">
        <v>8</v>
      </c>
      <c r="C14">
        <v>1</v>
      </c>
      <c r="D14">
        <v>0</v>
      </c>
      <c r="E14">
        <v>56</v>
      </c>
      <c r="F14">
        <f>(D14/E14)*100</f>
        <v>0</v>
      </c>
      <c r="G14">
        <f>AVERAGE(F14:F17)</f>
        <v>4.2366946778711485</v>
      </c>
    </row>
    <row r="15" spans="2:7" x14ac:dyDescent="0.35">
      <c r="B15" t="s">
        <v>8</v>
      </c>
      <c r="C15">
        <v>2</v>
      </c>
      <c r="D15">
        <v>2</v>
      </c>
      <c r="E15">
        <v>51</v>
      </c>
      <c r="F15">
        <f>(D15/E15)*100</f>
        <v>3.9215686274509802</v>
      </c>
      <c r="G15">
        <f>STDEV(F14:F17)</f>
        <v>3.1199817100763951</v>
      </c>
    </row>
    <row r="16" spans="2:7" x14ac:dyDescent="0.35">
      <c r="B16" t="s">
        <v>8</v>
      </c>
      <c r="C16">
        <v>3</v>
      </c>
      <c r="D16">
        <v>4</v>
      </c>
      <c r="E16">
        <v>56</v>
      </c>
      <c r="F16">
        <f>(D16/E16)*100</f>
        <v>7.1428571428571423</v>
      </c>
      <c r="G16" s="1"/>
    </row>
    <row r="17" spans="2:7" x14ac:dyDescent="0.35">
      <c r="B17" t="s">
        <v>8</v>
      </c>
      <c r="C17">
        <v>4</v>
      </c>
      <c r="D17">
        <v>3</v>
      </c>
      <c r="E17">
        <v>51</v>
      </c>
      <c r="F17">
        <f>(D17/E17)*100</f>
        <v>5.8823529411764701</v>
      </c>
      <c r="G17" s="1"/>
    </row>
    <row r="18" spans="2:7" x14ac:dyDescent="0.35">
      <c r="B18" t="s">
        <v>9</v>
      </c>
      <c r="C18">
        <v>1</v>
      </c>
      <c r="D18">
        <v>2</v>
      </c>
      <c r="E18">
        <v>53</v>
      </c>
      <c r="F18">
        <f>(D18/E18)*100</f>
        <v>3.7735849056603774</v>
      </c>
      <c r="G18">
        <f>AVERAGE(F18:F21)</f>
        <v>4.4681171195570393</v>
      </c>
    </row>
    <row r="19" spans="2:7" x14ac:dyDescent="0.35">
      <c r="B19" t="s">
        <v>9</v>
      </c>
      <c r="C19">
        <v>2</v>
      </c>
      <c r="D19">
        <v>1</v>
      </c>
      <c r="E19">
        <v>55</v>
      </c>
      <c r="F19">
        <f>(D19/E19)*100</f>
        <v>1.8181818181818181</v>
      </c>
      <c r="G19">
        <f>STDEV(F18:F21)</f>
        <v>2.9970918732684089</v>
      </c>
    </row>
    <row r="20" spans="2:7" x14ac:dyDescent="0.35">
      <c r="B20" t="s">
        <v>9</v>
      </c>
      <c r="C20">
        <v>3</v>
      </c>
      <c r="D20">
        <v>2</v>
      </c>
      <c r="E20">
        <v>57</v>
      </c>
      <c r="F20">
        <f>(D20/E20)*100</f>
        <v>3.5087719298245612</v>
      </c>
      <c r="G20" s="1"/>
    </row>
    <row r="21" spans="2:7" x14ac:dyDescent="0.35">
      <c r="B21" t="s">
        <v>9</v>
      </c>
      <c r="C21">
        <v>4</v>
      </c>
      <c r="D21">
        <v>5</v>
      </c>
      <c r="E21">
        <v>57</v>
      </c>
      <c r="F21">
        <f>(D21/E21)*100</f>
        <v>8.7719298245614024</v>
      </c>
      <c r="G21" s="1"/>
    </row>
    <row r="22" spans="2:7" x14ac:dyDescent="0.35">
      <c r="B22" t="s">
        <v>10</v>
      </c>
      <c r="C22">
        <v>1</v>
      </c>
      <c r="D22">
        <v>0</v>
      </c>
      <c r="E22">
        <v>56</v>
      </c>
      <c r="F22">
        <f>(D22/E22)*100</f>
        <v>0</v>
      </c>
      <c r="G22">
        <f>AVERAGE(F22:F25)</f>
        <v>5.5886870877383208</v>
      </c>
    </row>
    <row r="23" spans="2:7" x14ac:dyDescent="0.35">
      <c r="B23" t="s">
        <v>10</v>
      </c>
      <c r="C23">
        <v>2</v>
      </c>
      <c r="D23">
        <v>7</v>
      </c>
      <c r="E23">
        <v>62</v>
      </c>
      <c r="F23">
        <f>(D23/E23)*100</f>
        <v>11.29032258064516</v>
      </c>
      <c r="G23">
        <f>STDEV(F22:F25)</f>
        <v>4.7936346397935852</v>
      </c>
    </row>
    <row r="24" spans="2:7" x14ac:dyDescent="0.35">
      <c r="B24" t="s">
        <v>10</v>
      </c>
      <c r="C24">
        <v>3</v>
      </c>
      <c r="D24">
        <v>2</v>
      </c>
      <c r="E24">
        <v>51</v>
      </c>
      <c r="F24">
        <f>(D24/E24)*100</f>
        <v>3.9215686274509802</v>
      </c>
      <c r="G24" s="1"/>
    </row>
    <row r="25" spans="2:7" x14ac:dyDescent="0.35">
      <c r="B25" t="s">
        <v>10</v>
      </c>
      <c r="C25">
        <v>4</v>
      </c>
      <c r="D25">
        <v>4</v>
      </c>
      <c r="E25">
        <v>56</v>
      </c>
      <c r="F25">
        <f>(D25/E25)*100</f>
        <v>7.1428571428571423</v>
      </c>
      <c r="G25" s="1"/>
    </row>
    <row r="26" spans="2:7" x14ac:dyDescent="0.35">
      <c r="B26" t="s">
        <v>11</v>
      </c>
      <c r="C26">
        <v>1</v>
      </c>
      <c r="D26">
        <v>17</v>
      </c>
      <c r="E26">
        <v>55</v>
      </c>
      <c r="F26">
        <f>(D26/E26)*100</f>
        <v>30.909090909090907</v>
      </c>
      <c r="G26">
        <f>AVERAGE(F26:F29)</f>
        <v>28.880374953488161</v>
      </c>
    </row>
    <row r="27" spans="2:7" x14ac:dyDescent="0.35">
      <c r="B27" t="s">
        <v>11</v>
      </c>
      <c r="C27">
        <v>2</v>
      </c>
      <c r="D27">
        <v>15</v>
      </c>
      <c r="E27">
        <v>56</v>
      </c>
      <c r="F27">
        <f>(D27/E27)*100</f>
        <v>26.785714285714285</v>
      </c>
      <c r="G27">
        <f>STDEV(F26:F29)</f>
        <v>5.3906513759185088</v>
      </c>
    </row>
    <row r="28" spans="2:7" x14ac:dyDescent="0.35">
      <c r="B28" t="s">
        <v>11</v>
      </c>
      <c r="C28">
        <v>3</v>
      </c>
      <c r="D28">
        <v>19</v>
      </c>
      <c r="E28">
        <v>54</v>
      </c>
      <c r="F28">
        <f>(D28/E28)*100</f>
        <v>35.185185185185183</v>
      </c>
      <c r="G28" s="1"/>
    </row>
    <row r="29" spans="2:7" x14ac:dyDescent="0.35">
      <c r="B29" t="s">
        <v>11</v>
      </c>
      <c r="C29">
        <v>4</v>
      </c>
      <c r="D29">
        <v>12</v>
      </c>
      <c r="E29">
        <v>53</v>
      </c>
      <c r="F29">
        <f>(D29/E29)*100</f>
        <v>22.641509433962266</v>
      </c>
      <c r="G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8C</vt:lpstr>
      <vt:lpstr>Fig. 8F</vt:lpstr>
    </vt:vector>
  </TitlesOfParts>
  <Company>Faculty of SCIENCE, 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Eggert Nielsen</dc:creator>
  <cp:lastModifiedBy>Mads Eggert Nielsen</cp:lastModifiedBy>
  <dcterms:created xsi:type="dcterms:W3CDTF">2021-09-10T10:12:11Z</dcterms:created>
  <dcterms:modified xsi:type="dcterms:W3CDTF">2021-09-10T10:43:17Z</dcterms:modified>
</cp:coreProperties>
</file>