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4692" windowHeight="1584" activeTab="4"/>
  </bookViews>
  <sheets>
    <sheet name="Figure 5a" sheetId="1" r:id="rId1"/>
    <sheet name="Figure 5b" sheetId="2" r:id="rId2"/>
    <sheet name="Figure 5c" sheetId="3" r:id="rId3"/>
    <sheet name="Figure 5d" sheetId="4" r:id="rId4"/>
    <sheet name="Figure 5e" sheetId="5" r:id="rId5"/>
  </sheets>
  <calcPr calcId="124519"/>
</workbook>
</file>

<file path=xl/calcChain.xml><?xml version="1.0" encoding="utf-8"?>
<calcChain xmlns="http://schemas.openxmlformats.org/spreadsheetml/2006/main">
  <c r="P22" i="5"/>
  <c r="O22"/>
  <c r="N22"/>
  <c r="O16"/>
  <c r="P16" s="1"/>
  <c r="N16"/>
  <c r="O10"/>
  <c r="P10" s="1"/>
  <c r="N10"/>
  <c r="G51" i="4"/>
  <c r="AF48"/>
  <c r="AG48" s="1"/>
  <c r="AE48"/>
  <c r="X48"/>
  <c r="W48"/>
  <c r="Y48" s="1"/>
  <c r="V48"/>
  <c r="U48"/>
  <c r="T48"/>
  <c r="S48"/>
  <c r="R48"/>
  <c r="Q48"/>
  <c r="AF47"/>
  <c r="AG47" s="1"/>
  <c r="AE47"/>
  <c r="X47"/>
  <c r="W47"/>
  <c r="Y47" s="1"/>
  <c r="V47"/>
  <c r="U47"/>
  <c r="T47"/>
  <c r="S47"/>
  <c r="R47"/>
  <c r="Q47"/>
  <c r="AF46"/>
  <c r="AG46" s="1"/>
  <c r="AE46"/>
  <c r="X46"/>
  <c r="W46"/>
  <c r="Y46" s="1"/>
  <c r="V46"/>
  <c r="U46"/>
  <c r="T46"/>
  <c r="S46"/>
  <c r="R46"/>
  <c r="Q46"/>
  <c r="G46"/>
  <c r="AG45"/>
  <c r="AF45"/>
  <c r="AE45"/>
  <c r="X45"/>
  <c r="W45"/>
  <c r="Y45" s="1"/>
  <c r="U45"/>
  <c r="T45"/>
  <c r="V45" s="1"/>
  <c r="S45"/>
  <c r="R45"/>
  <c r="Q45"/>
  <c r="AG44"/>
  <c r="AF44"/>
  <c r="AE44"/>
  <c r="X44"/>
  <c r="W44"/>
  <c r="Y44" s="1"/>
  <c r="U44"/>
  <c r="T44"/>
  <c r="V44" s="1"/>
  <c r="S44"/>
  <c r="R44"/>
  <c r="Q44"/>
  <c r="AF43"/>
  <c r="AG43" s="1"/>
  <c r="AE43"/>
  <c r="X43"/>
  <c r="W43"/>
  <c r="Y43" s="1"/>
  <c r="U43"/>
  <c r="T43"/>
  <c r="V43" s="1"/>
  <c r="S43"/>
  <c r="R43"/>
  <c r="Q43"/>
  <c r="AG42"/>
  <c r="AF42"/>
  <c r="AE42"/>
  <c r="X42"/>
  <c r="W42"/>
  <c r="Y42" s="1"/>
  <c r="U42"/>
  <c r="T42"/>
  <c r="V42" s="1"/>
  <c r="S42"/>
  <c r="R42"/>
  <c r="Q42"/>
  <c r="G42"/>
  <c r="AG41"/>
  <c r="AF41"/>
  <c r="AE41"/>
  <c r="Y41"/>
  <c r="X41"/>
  <c r="W41"/>
  <c r="U41"/>
  <c r="T41"/>
  <c r="V41" s="1"/>
  <c r="R41"/>
  <c r="Q41"/>
  <c r="S41" s="1"/>
  <c r="G35"/>
  <c r="AG32"/>
  <c r="AF32"/>
  <c r="AE32"/>
  <c r="Y32"/>
  <c r="X32"/>
  <c r="W32"/>
  <c r="V32"/>
  <c r="U32"/>
  <c r="T32"/>
  <c r="R32"/>
  <c r="Q32"/>
  <c r="S32" s="1"/>
  <c r="AG31"/>
  <c r="AF31"/>
  <c r="AE31"/>
  <c r="Y31"/>
  <c r="X31"/>
  <c r="W31"/>
  <c r="V31"/>
  <c r="U31"/>
  <c r="T31"/>
  <c r="R31"/>
  <c r="Q31"/>
  <c r="S31" s="1"/>
  <c r="AG30"/>
  <c r="AF30"/>
  <c r="AE30"/>
  <c r="Y30"/>
  <c r="X30"/>
  <c r="W30"/>
  <c r="V30"/>
  <c r="U30"/>
  <c r="T30"/>
  <c r="R30"/>
  <c r="Q30"/>
  <c r="S30" s="1"/>
  <c r="G30"/>
  <c r="AF29"/>
  <c r="AG29" s="1"/>
  <c r="AE29"/>
  <c r="X29"/>
  <c r="W29"/>
  <c r="Y29" s="1"/>
  <c r="V29"/>
  <c r="U29"/>
  <c r="T29"/>
  <c r="S29"/>
  <c r="R29"/>
  <c r="Q29"/>
  <c r="AF28"/>
  <c r="AG28" s="1"/>
  <c r="AE28"/>
  <c r="X28"/>
  <c r="W28"/>
  <c r="Y28" s="1"/>
  <c r="V28"/>
  <c r="U28"/>
  <c r="T28"/>
  <c r="S28"/>
  <c r="R28"/>
  <c r="Q28"/>
  <c r="AF27"/>
  <c r="AG27" s="1"/>
  <c r="AE27"/>
  <c r="X27"/>
  <c r="W27"/>
  <c r="Y27" s="1"/>
  <c r="V27"/>
  <c r="U27"/>
  <c r="T27"/>
  <c r="S27"/>
  <c r="R27"/>
  <c r="Q27"/>
  <c r="AF26"/>
  <c r="AG26" s="1"/>
  <c r="AE26"/>
  <c r="X26"/>
  <c r="W26"/>
  <c r="Y26" s="1"/>
  <c r="V26"/>
  <c r="U26"/>
  <c r="T26"/>
  <c r="S26"/>
  <c r="R26"/>
  <c r="Q26"/>
  <c r="G26"/>
  <c r="AG25"/>
  <c r="AF25"/>
  <c r="AE25"/>
  <c r="X25"/>
  <c r="W25"/>
  <c r="Y25" s="1"/>
  <c r="U25"/>
  <c r="T25"/>
  <c r="V25" s="1"/>
  <c r="S25"/>
  <c r="R25"/>
  <c r="Q25"/>
  <c r="G20"/>
  <c r="AG18"/>
  <c r="AF18"/>
  <c r="AE18"/>
  <c r="Y18"/>
  <c r="X18"/>
  <c r="W18"/>
  <c r="U18"/>
  <c r="T18"/>
  <c r="V18" s="1"/>
  <c r="R18"/>
  <c r="Q18"/>
  <c r="S18" s="1"/>
  <c r="AG17"/>
  <c r="AF17"/>
  <c r="AE17"/>
  <c r="Y17"/>
  <c r="X17"/>
  <c r="W17"/>
  <c r="U17"/>
  <c r="T17"/>
  <c r="V17" s="1"/>
  <c r="R17"/>
  <c r="Q17"/>
  <c r="S17" s="1"/>
  <c r="AG16"/>
  <c r="AF16"/>
  <c r="AE16"/>
  <c r="Y16"/>
  <c r="X16"/>
  <c r="W16"/>
  <c r="U16"/>
  <c r="T16"/>
  <c r="V16" s="1"/>
  <c r="R16"/>
  <c r="Q16"/>
  <c r="S16" s="1"/>
  <c r="AG15"/>
  <c r="AF15"/>
  <c r="AE15"/>
  <c r="Y15"/>
  <c r="X15"/>
  <c r="W15"/>
  <c r="U15"/>
  <c r="T15"/>
  <c r="V15" s="1"/>
  <c r="R15"/>
  <c r="Q15"/>
  <c r="S15" s="1"/>
  <c r="G15"/>
  <c r="AF14"/>
  <c r="AG14" s="1"/>
  <c r="AE14"/>
  <c r="Y14"/>
  <c r="X14"/>
  <c r="W14"/>
  <c r="V14"/>
  <c r="U14"/>
  <c r="T14"/>
  <c r="R14"/>
  <c r="Q14"/>
  <c r="S14" s="1"/>
  <c r="AF13"/>
  <c r="AG13" s="1"/>
  <c r="AE13"/>
  <c r="Y13"/>
  <c r="X13"/>
  <c r="W13"/>
  <c r="V13"/>
  <c r="U13"/>
  <c r="T13"/>
  <c r="R13"/>
  <c r="Q13"/>
  <c r="S13" s="1"/>
  <c r="AF12"/>
  <c r="AG12" s="1"/>
  <c r="AE12"/>
  <c r="Y12"/>
  <c r="X12"/>
  <c r="W12"/>
  <c r="V12"/>
  <c r="U12"/>
  <c r="T12"/>
  <c r="R12"/>
  <c r="Q12"/>
  <c r="S12" s="1"/>
  <c r="AF11"/>
  <c r="AG11" s="1"/>
  <c r="AE11"/>
  <c r="Y11"/>
  <c r="X11"/>
  <c r="W11"/>
  <c r="V11"/>
  <c r="U11"/>
  <c r="T11"/>
  <c r="R11"/>
  <c r="Q11"/>
  <c r="S11" s="1"/>
  <c r="G11"/>
</calcChain>
</file>

<file path=xl/sharedStrings.xml><?xml version="1.0" encoding="utf-8"?>
<sst xmlns="http://schemas.openxmlformats.org/spreadsheetml/2006/main" count="221" uniqueCount="32">
  <si>
    <t>Time (hrs)</t>
  </si>
  <si>
    <t>PRL</t>
  </si>
  <si>
    <t>GAL</t>
  </si>
  <si>
    <t>PRL+CSA</t>
  </si>
  <si>
    <t>GAL+Hep</t>
  </si>
  <si>
    <t>PRL from PRL+CSA</t>
  </si>
  <si>
    <t>GAL from GAL+Hep</t>
  </si>
  <si>
    <t>StdErr</t>
  </si>
  <si>
    <t>Set 1</t>
  </si>
  <si>
    <t>Set 2</t>
  </si>
  <si>
    <t>Set 3</t>
  </si>
  <si>
    <t>Mean</t>
  </si>
  <si>
    <t>StdEv</t>
  </si>
  <si>
    <t>PRL from PRL+GAL</t>
  </si>
  <si>
    <t>GAL from PRL+GAL</t>
  </si>
  <si>
    <t>Saturation Concentration</t>
  </si>
  <si>
    <t>Wavelength (nm)</t>
  </si>
  <si>
    <t>Fold Increase</t>
  </si>
  <si>
    <t>SET 1</t>
  </si>
  <si>
    <t>Blank</t>
  </si>
  <si>
    <t>Division by blank</t>
  </si>
  <si>
    <t>C1</t>
  </si>
  <si>
    <t>Concentration (uM)</t>
  </si>
  <si>
    <t>SET 2</t>
  </si>
  <si>
    <t>SET 3</t>
  </si>
  <si>
    <t>C2</t>
  </si>
  <si>
    <t>Mean SET 1</t>
  </si>
  <si>
    <t>Mean SET 2</t>
  </si>
  <si>
    <t>Mean SET 3</t>
  </si>
  <si>
    <t>PRL+GAL</t>
  </si>
  <si>
    <t>EC50</t>
  </si>
  <si>
    <t>Stderr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</si>
</sst>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W50"/>
  <sheetViews>
    <sheetView topLeftCell="D1" workbookViewId="0">
      <selection activeCell="U13" sqref="U13"/>
    </sheetView>
  </sheetViews>
  <sheetFormatPr defaultRowHeight="14.4"/>
  <cols>
    <col min="11" max="11" width="15.6640625" customWidth="1"/>
    <col min="12" max="12" width="13.77734375" customWidth="1"/>
    <col min="14" max="14" width="13.6640625" customWidth="1"/>
    <col min="18" max="18" width="16.21875" customWidth="1"/>
  </cols>
  <sheetData>
    <row r="4" spans="3:15">
      <c r="D4" t="s">
        <v>1</v>
      </c>
      <c r="F4" t="s">
        <v>2</v>
      </c>
      <c r="H4" t="s">
        <v>3</v>
      </c>
      <c r="J4" t="s">
        <v>4</v>
      </c>
      <c r="L4" t="s">
        <v>5</v>
      </c>
      <c r="N4" t="s">
        <v>6</v>
      </c>
    </row>
    <row r="5" spans="3:15">
      <c r="C5" t="s">
        <v>0</v>
      </c>
      <c r="D5" t="s">
        <v>11</v>
      </c>
      <c r="E5" t="s">
        <v>7</v>
      </c>
      <c r="F5" t="s">
        <v>11</v>
      </c>
      <c r="G5" t="s">
        <v>7</v>
      </c>
      <c r="H5" t="s">
        <v>11</v>
      </c>
      <c r="I5" t="s">
        <v>7</v>
      </c>
      <c r="J5" t="s">
        <v>11</v>
      </c>
      <c r="K5" t="s">
        <v>7</v>
      </c>
      <c r="L5" t="s">
        <v>11</v>
      </c>
      <c r="M5" t="s">
        <v>7</v>
      </c>
      <c r="N5" t="s">
        <v>11</v>
      </c>
      <c r="O5" t="s">
        <v>7</v>
      </c>
    </row>
    <row r="6" spans="3:15"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</row>
    <row r="7" spans="3:15">
      <c r="C7">
        <v>6</v>
      </c>
      <c r="D7">
        <v>10.952640000000001</v>
      </c>
      <c r="E7">
        <v>3.18398</v>
      </c>
      <c r="F7">
        <v>10.09417</v>
      </c>
      <c r="G7">
        <v>3.2302900000000001</v>
      </c>
      <c r="H7">
        <v>4.5408200000000001</v>
      </c>
      <c r="I7">
        <v>1.24112</v>
      </c>
      <c r="J7">
        <v>6.8757200000000003</v>
      </c>
      <c r="K7">
        <v>2.3034500000000002</v>
      </c>
      <c r="L7">
        <v>5.0731700000000002</v>
      </c>
      <c r="M7">
        <v>0.40672999999999998</v>
      </c>
      <c r="N7">
        <v>7.3304799999999997</v>
      </c>
      <c r="O7">
        <v>3.1994199999999999</v>
      </c>
    </row>
    <row r="8" spans="3:15">
      <c r="C8">
        <v>12</v>
      </c>
      <c r="D8">
        <v>12.7874</v>
      </c>
      <c r="E8">
        <v>2.8170700000000002</v>
      </c>
      <c r="F8">
        <v>18.07198</v>
      </c>
      <c r="G8">
        <v>2.95757</v>
      </c>
      <c r="H8">
        <v>6.3537400000000002</v>
      </c>
      <c r="I8">
        <v>1.4250799999999999</v>
      </c>
      <c r="J8">
        <v>9.7358100000000007</v>
      </c>
      <c r="K8">
        <v>1.5294099999999999</v>
      </c>
      <c r="L8">
        <v>7.9358199999999997</v>
      </c>
      <c r="M8">
        <v>0.91905999999999999</v>
      </c>
      <c r="N8">
        <v>10.029579999999999</v>
      </c>
      <c r="O8">
        <v>3.4279199999999999</v>
      </c>
    </row>
    <row r="9" spans="3:15">
      <c r="C9">
        <v>18</v>
      </c>
      <c r="D9">
        <v>16.236840000000001</v>
      </c>
      <c r="E9">
        <v>2.8863500000000002</v>
      </c>
      <c r="F9">
        <v>21.514880000000002</v>
      </c>
      <c r="G9">
        <v>2.95417</v>
      </c>
      <c r="H9">
        <v>7.6466700000000003</v>
      </c>
      <c r="I9">
        <v>1.3811</v>
      </c>
      <c r="J9">
        <v>12.475379999999999</v>
      </c>
      <c r="K9">
        <v>1.5706</v>
      </c>
      <c r="L9">
        <v>11.45227</v>
      </c>
      <c r="M9">
        <v>2.10473</v>
      </c>
      <c r="N9">
        <v>14.175470000000001</v>
      </c>
      <c r="O9">
        <v>5.6844200000000003</v>
      </c>
    </row>
    <row r="10" spans="3:15">
      <c r="C10">
        <v>24</v>
      </c>
      <c r="D10">
        <v>25.20946</v>
      </c>
      <c r="E10">
        <v>1.0150600000000001</v>
      </c>
      <c r="F10">
        <v>26.10286</v>
      </c>
      <c r="G10">
        <v>3.6781199999999998</v>
      </c>
      <c r="H10">
        <v>10.90751</v>
      </c>
      <c r="I10">
        <v>0.97599999999999998</v>
      </c>
      <c r="J10">
        <v>15.73376</v>
      </c>
      <c r="K10">
        <v>1.5570299999999999</v>
      </c>
      <c r="L10">
        <v>13.920030000000001</v>
      </c>
      <c r="M10">
        <v>1.9901</v>
      </c>
      <c r="N10">
        <v>19.591570000000001</v>
      </c>
      <c r="O10">
        <v>4.4804000000000004</v>
      </c>
    </row>
    <row r="11" spans="3:15">
      <c r="C11">
        <v>36</v>
      </c>
      <c r="D11">
        <v>28.506920000000001</v>
      </c>
      <c r="E11">
        <v>1.16971</v>
      </c>
      <c r="F11">
        <v>31.584689999999998</v>
      </c>
      <c r="G11">
        <v>5.2430000000000003</v>
      </c>
      <c r="H11">
        <v>13.186730000000001</v>
      </c>
      <c r="I11">
        <v>0.95959000000000005</v>
      </c>
      <c r="J11">
        <v>18.933140000000002</v>
      </c>
      <c r="K11">
        <v>0.87278999999999995</v>
      </c>
      <c r="L11">
        <v>16.879339999999999</v>
      </c>
      <c r="M11">
        <v>2.71556</v>
      </c>
      <c r="N11">
        <v>22.555910000000001</v>
      </c>
      <c r="O11">
        <v>6.6281100000000004</v>
      </c>
    </row>
    <row r="12" spans="3:15">
      <c r="C12">
        <v>48</v>
      </c>
      <c r="D12">
        <v>32.334130000000002</v>
      </c>
      <c r="E12">
        <v>0.93386999999999998</v>
      </c>
      <c r="F12">
        <v>40.108730000000001</v>
      </c>
      <c r="G12">
        <v>6.2822899999999997</v>
      </c>
      <c r="H12">
        <v>14.79528</v>
      </c>
      <c r="I12">
        <v>1.00421</v>
      </c>
      <c r="J12">
        <v>22.28331</v>
      </c>
      <c r="K12">
        <v>2.0171199999999998</v>
      </c>
      <c r="L12">
        <v>21.209589999999999</v>
      </c>
      <c r="M12">
        <v>1.4923500000000001</v>
      </c>
      <c r="N12">
        <v>25.070720000000001</v>
      </c>
      <c r="O12">
        <v>7.0503099999999996</v>
      </c>
    </row>
    <row r="13" spans="3:15">
      <c r="C13">
        <v>60</v>
      </c>
      <c r="D13">
        <v>36.189639999999997</v>
      </c>
      <c r="E13">
        <v>1.20787</v>
      </c>
      <c r="F13">
        <v>44.074730000000002</v>
      </c>
      <c r="G13">
        <v>6.77285</v>
      </c>
      <c r="H13">
        <v>18.70861</v>
      </c>
      <c r="I13">
        <v>3.0197699999999998</v>
      </c>
      <c r="J13">
        <v>25.406680000000001</v>
      </c>
      <c r="K13">
        <v>2.4146399999999999</v>
      </c>
      <c r="L13">
        <v>23.464269999999999</v>
      </c>
      <c r="M13">
        <v>2.1122899999999998</v>
      </c>
      <c r="N13">
        <v>34.169730000000001</v>
      </c>
      <c r="O13">
        <v>6.2659399999999996</v>
      </c>
    </row>
    <row r="14" spans="3:15">
      <c r="C14">
        <v>72</v>
      </c>
      <c r="D14">
        <v>37.894640000000003</v>
      </c>
      <c r="E14">
        <v>0.78725999999999996</v>
      </c>
      <c r="F14">
        <v>49.772289999999998</v>
      </c>
      <c r="G14">
        <v>6.8801500000000004</v>
      </c>
      <c r="H14">
        <v>19.727509999999999</v>
      </c>
      <c r="I14">
        <v>3.181</v>
      </c>
      <c r="J14">
        <v>28.438389999999998</v>
      </c>
      <c r="K14">
        <v>4.1135099999999998</v>
      </c>
      <c r="L14">
        <v>27.800149999999999</v>
      </c>
      <c r="M14">
        <v>1.5441400000000001</v>
      </c>
      <c r="N14">
        <v>37.44999</v>
      </c>
      <c r="O14">
        <v>7.51769</v>
      </c>
    </row>
    <row r="15" spans="3:15">
      <c r="C15">
        <v>84</v>
      </c>
      <c r="D15">
        <v>40.871130000000001</v>
      </c>
      <c r="E15">
        <v>1.51004</v>
      </c>
      <c r="F15">
        <v>56.090890000000002</v>
      </c>
      <c r="G15">
        <v>8.3904099999999993</v>
      </c>
      <c r="H15">
        <v>22.392040000000001</v>
      </c>
      <c r="I15">
        <v>2.9739599999999999</v>
      </c>
      <c r="J15">
        <v>33.316450000000003</v>
      </c>
      <c r="K15">
        <v>3.4377300000000002</v>
      </c>
      <c r="L15">
        <v>28.608709999999999</v>
      </c>
      <c r="M15">
        <v>1.0909199999999999</v>
      </c>
      <c r="N15">
        <v>41.395119999999999</v>
      </c>
      <c r="O15">
        <v>7.5208000000000004</v>
      </c>
    </row>
    <row r="16" spans="3:15">
      <c r="C16">
        <v>96</v>
      </c>
      <c r="D16">
        <v>42.688879999999997</v>
      </c>
      <c r="E16">
        <v>1.2341599999999999</v>
      </c>
      <c r="F16">
        <v>61.337009999999999</v>
      </c>
      <c r="G16">
        <v>5.4952100000000002</v>
      </c>
      <c r="H16">
        <v>24.198039999999999</v>
      </c>
      <c r="I16">
        <v>2.8928500000000001</v>
      </c>
      <c r="J16">
        <v>33.065379999999998</v>
      </c>
      <c r="K16">
        <v>2.8250500000000001</v>
      </c>
      <c r="L16">
        <v>28.767810000000001</v>
      </c>
      <c r="M16">
        <v>1.2929999999999999</v>
      </c>
      <c r="N16">
        <v>42.52778</v>
      </c>
      <c r="O16">
        <v>7.7453599999999998</v>
      </c>
    </row>
    <row r="17" spans="3:23">
      <c r="C17">
        <v>108</v>
      </c>
      <c r="D17">
        <v>42.624029999999998</v>
      </c>
      <c r="E17">
        <v>1.35067</v>
      </c>
      <c r="F17">
        <v>60.799190000000003</v>
      </c>
      <c r="G17">
        <v>6.4025499999999997</v>
      </c>
      <c r="H17">
        <v>24.926680000000001</v>
      </c>
      <c r="I17">
        <v>2.2349600000000001</v>
      </c>
      <c r="J17">
        <v>33.082979999999999</v>
      </c>
      <c r="K17">
        <v>3.3454999999999999</v>
      </c>
      <c r="L17">
        <v>27.028079999999999</v>
      </c>
      <c r="M17">
        <v>2.8268599999999999</v>
      </c>
      <c r="N17">
        <v>43.057259999999999</v>
      </c>
      <c r="O17">
        <v>9.8557799999999993</v>
      </c>
    </row>
    <row r="18" spans="3:23">
      <c r="C18">
        <v>120</v>
      </c>
      <c r="D18">
        <v>42.846980000000002</v>
      </c>
      <c r="E18">
        <v>0.79344999999999999</v>
      </c>
      <c r="F18">
        <v>62.851930000000003</v>
      </c>
      <c r="G18">
        <v>5.6514100000000003</v>
      </c>
      <c r="H18">
        <v>24.88984</v>
      </c>
      <c r="I18">
        <v>2.5192399999999999</v>
      </c>
      <c r="J18">
        <v>32.906489999999998</v>
      </c>
      <c r="K18">
        <v>2.83907</v>
      </c>
      <c r="L18">
        <v>27.797149999999998</v>
      </c>
      <c r="M18">
        <v>2.7919200000000002</v>
      </c>
      <c r="N18">
        <v>41.863520000000001</v>
      </c>
      <c r="O18">
        <v>11.73676</v>
      </c>
    </row>
    <row r="20" spans="3:23">
      <c r="D20" t="s">
        <v>1</v>
      </c>
      <c r="K20" t="s">
        <v>2</v>
      </c>
      <c r="R20" t="s">
        <v>3</v>
      </c>
    </row>
    <row r="21" spans="3:23">
      <c r="C21" t="s">
        <v>0</v>
      </c>
      <c r="D21" t="s">
        <v>8</v>
      </c>
      <c r="E21" t="s">
        <v>9</v>
      </c>
      <c r="F21" t="s">
        <v>10</v>
      </c>
      <c r="G21" t="s">
        <v>11</v>
      </c>
      <c r="H21" t="s">
        <v>12</v>
      </c>
      <c r="I21" t="s">
        <v>7</v>
      </c>
      <c r="K21" t="s">
        <v>8</v>
      </c>
      <c r="L21" t="s">
        <v>9</v>
      </c>
      <c r="M21" t="s">
        <v>10</v>
      </c>
      <c r="N21" t="s">
        <v>11</v>
      </c>
      <c r="O21" t="s">
        <v>12</v>
      </c>
      <c r="P21" t="s">
        <v>7</v>
      </c>
      <c r="R21" t="s">
        <v>8</v>
      </c>
      <c r="S21" t="s">
        <v>9</v>
      </c>
      <c r="T21" t="s">
        <v>10</v>
      </c>
      <c r="U21" t="s">
        <v>11</v>
      </c>
      <c r="V21" t="s">
        <v>12</v>
      </c>
      <c r="W21" t="s">
        <v>7</v>
      </c>
    </row>
    <row r="22" spans="3:23"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</row>
    <row r="23" spans="3:23">
      <c r="C23">
        <v>6</v>
      </c>
      <c r="D23">
        <v>7.3196055950470074</v>
      </c>
      <c r="E23">
        <v>17.298188488878697</v>
      </c>
      <c r="F23">
        <v>8.2401284109149273</v>
      </c>
      <c r="G23">
        <v>10.952640831613545</v>
      </c>
      <c r="H23">
        <v>5.5146461234244901</v>
      </c>
      <c r="I23">
        <v>3.18397582183862</v>
      </c>
      <c r="K23">
        <v>16.250786838340488</v>
      </c>
      <c r="L23">
        <v>5.3204148783977105</v>
      </c>
      <c r="M23">
        <v>8.7113161659513594</v>
      </c>
      <c r="N23">
        <v>10.094172627563186</v>
      </c>
      <c r="O23">
        <v>5.5948616417872232</v>
      </c>
      <c r="P23">
        <v>3.2302896315168725</v>
      </c>
      <c r="R23">
        <v>3.6876633799587251</v>
      </c>
      <c r="S23">
        <v>6.9860582435221277</v>
      </c>
      <c r="T23">
        <v>2.9487502866315061</v>
      </c>
      <c r="U23">
        <v>4.5408239700374535</v>
      </c>
      <c r="V23">
        <v>2.1496223224186828</v>
      </c>
      <c r="W23">
        <v>1.2411214332671379</v>
      </c>
    </row>
    <row r="24" spans="3:23">
      <c r="C24">
        <v>12</v>
      </c>
      <c r="D24">
        <v>9.6940151341435463</v>
      </c>
      <c r="E24">
        <v>18.412015592753956</v>
      </c>
      <c r="F24">
        <v>10.256179775280899</v>
      </c>
      <c r="G24">
        <v>12.787403500726134</v>
      </c>
      <c r="H24">
        <v>4.8791600875842853</v>
      </c>
      <c r="I24">
        <v>2.8170670251641372</v>
      </c>
      <c r="K24">
        <v>19.850786838340486</v>
      </c>
      <c r="L24">
        <v>12.297195994277539</v>
      </c>
      <c r="M24">
        <v>22.067954220314736</v>
      </c>
      <c r="N24">
        <v>18.071979017644253</v>
      </c>
      <c r="O24">
        <v>5.1225039800029437</v>
      </c>
      <c r="P24">
        <v>2.9575658083157874</v>
      </c>
      <c r="R24">
        <v>6.2106856225636324</v>
      </c>
      <c r="S24">
        <v>8.8903921119009404</v>
      </c>
      <c r="T24">
        <v>3.9601329970190324</v>
      </c>
      <c r="U24">
        <v>6.3537369104945354</v>
      </c>
      <c r="V24">
        <v>2.4682405653021458</v>
      </c>
      <c r="W24">
        <v>1.4250811577956961</v>
      </c>
    </row>
    <row r="25" spans="3:23">
      <c r="C25">
        <v>18</v>
      </c>
      <c r="D25">
        <v>18.134510433386836</v>
      </c>
      <c r="E25">
        <v>20.009309791332264</v>
      </c>
      <c r="F25">
        <v>10.56670488420087</v>
      </c>
      <c r="G25">
        <v>16.236841702973322</v>
      </c>
      <c r="H25">
        <v>4.9991556102843449</v>
      </c>
      <c r="I25">
        <v>2.886348504783109</v>
      </c>
      <c r="K25">
        <v>24.680400572246064</v>
      </c>
      <c r="L25">
        <v>15.611874105865523</v>
      </c>
      <c r="M25">
        <v>24.252360515021458</v>
      </c>
      <c r="N25">
        <v>21.514878397711016</v>
      </c>
      <c r="O25">
        <v>5.1166296841580117</v>
      </c>
      <c r="P25">
        <v>2.9541741825392678</v>
      </c>
      <c r="R25">
        <v>6.8285255675303835</v>
      </c>
      <c r="S25">
        <v>10.34047236872277</v>
      </c>
      <c r="T25">
        <v>5.7710158220591614</v>
      </c>
      <c r="U25">
        <v>7.6466712527707719</v>
      </c>
      <c r="V25">
        <v>2.3920712896295173</v>
      </c>
      <c r="W25">
        <v>1.3811035159523772</v>
      </c>
    </row>
    <row r="26" spans="3:23">
      <c r="C26">
        <v>24</v>
      </c>
      <c r="D26">
        <v>24.287319422150883</v>
      </c>
      <c r="E26">
        <v>27.236780554918596</v>
      </c>
      <c r="F26">
        <v>24.104288007337768</v>
      </c>
      <c r="G26">
        <v>25.209462661469086</v>
      </c>
      <c r="H26">
        <v>1.7580922915271633</v>
      </c>
      <c r="I26">
        <v>1.0150648334452443</v>
      </c>
      <c r="K26">
        <v>30.93333333333333</v>
      </c>
      <c r="L26">
        <v>18.883118741058656</v>
      </c>
      <c r="M26">
        <v>28.492131616595135</v>
      </c>
      <c r="N26">
        <v>26.10286123032904</v>
      </c>
      <c r="O26">
        <v>6.3705084305715625</v>
      </c>
      <c r="P26">
        <v>3.6781226504454749</v>
      </c>
      <c r="R26">
        <v>11.499197431781703</v>
      </c>
      <c r="S26">
        <v>12.222563632194451</v>
      </c>
      <c r="T26">
        <v>9.0007796376977751</v>
      </c>
      <c r="U26">
        <v>10.907513567224642</v>
      </c>
      <c r="V26">
        <v>1.6904260922860874</v>
      </c>
      <c r="W26">
        <v>0.97599658907972719</v>
      </c>
    </row>
    <row r="27" spans="3:23">
      <c r="C27">
        <v>36</v>
      </c>
      <c r="D27">
        <v>26.691905526255447</v>
      </c>
      <c r="E27">
        <v>28.136253152946573</v>
      </c>
      <c r="F27">
        <v>30.692593441871129</v>
      </c>
      <c r="G27">
        <v>28.506917373691049</v>
      </c>
      <c r="H27">
        <v>2.0259368013202272</v>
      </c>
      <c r="I27">
        <v>1.1697094695844268</v>
      </c>
      <c r="K27">
        <v>36.827038626609443</v>
      </c>
      <c r="L27">
        <v>21.098998569384833</v>
      </c>
      <c r="M27">
        <v>36.828040057224605</v>
      </c>
      <c r="N27">
        <v>31.584692417739628</v>
      </c>
      <c r="O27">
        <v>9.0808772627860836</v>
      </c>
      <c r="P27">
        <v>5.2430007290912721</v>
      </c>
      <c r="R27">
        <v>11.822380188030268</v>
      </c>
      <c r="S27">
        <v>15.037743636780556</v>
      </c>
      <c r="T27">
        <v>12.700068791561568</v>
      </c>
      <c r="U27">
        <v>13.18673087212413</v>
      </c>
      <c r="V27">
        <v>1.6620079760286774</v>
      </c>
      <c r="W27">
        <v>0.95958890070939806</v>
      </c>
    </row>
    <row r="28" spans="3:23">
      <c r="C28">
        <v>48</v>
      </c>
      <c r="D28">
        <v>31.831368952075213</v>
      </c>
      <c r="E28">
        <v>34.143269892226549</v>
      </c>
      <c r="F28">
        <v>31.027745929832612</v>
      </c>
      <c r="G28">
        <v>32.334128258044792</v>
      </c>
      <c r="H28">
        <v>1.6174664076470315</v>
      </c>
      <c r="I28">
        <v>0.93387205984239696</v>
      </c>
      <c r="K28">
        <v>45.267811158798281</v>
      </c>
      <c r="L28">
        <v>27.607868383404867</v>
      </c>
      <c r="M28">
        <v>47.450500715307584</v>
      </c>
      <c r="N28">
        <v>40.108726752503578</v>
      </c>
      <c r="O28">
        <v>10.880929574178079</v>
      </c>
      <c r="P28">
        <v>6.2822919019503924</v>
      </c>
      <c r="R28">
        <v>14.947855996331116</v>
      </c>
      <c r="S28">
        <v>16.45324466865398</v>
      </c>
      <c r="T28">
        <v>12.984728273331804</v>
      </c>
      <c r="U28">
        <v>14.7952763127723</v>
      </c>
      <c r="V28">
        <v>1.7392848863917838</v>
      </c>
      <c r="W28">
        <v>1.0042060544987204</v>
      </c>
    </row>
    <row r="29" spans="3:23">
      <c r="C29">
        <v>60</v>
      </c>
      <c r="D29">
        <v>35.95844989681266</v>
      </c>
      <c r="E29">
        <v>38.387663379958724</v>
      </c>
      <c r="F29">
        <v>34.222792937399682</v>
      </c>
      <c r="G29">
        <v>36.189635404723681</v>
      </c>
      <c r="H29">
        <v>2.0920376442901016</v>
      </c>
      <c r="I29">
        <v>1.2078739285739617</v>
      </c>
      <c r="K29">
        <v>45.189699570815449</v>
      </c>
      <c r="L29">
        <v>31.826466380543632</v>
      </c>
      <c r="M29">
        <v>55.208011444921326</v>
      </c>
      <c r="N29">
        <v>44.074725798760142</v>
      </c>
      <c r="O29">
        <v>11.730581284985787</v>
      </c>
      <c r="P29">
        <v>6.7728529359040337</v>
      </c>
      <c r="R29">
        <v>16.53166704884201</v>
      </c>
      <c r="S29">
        <v>24.675716578766338</v>
      </c>
      <c r="T29">
        <v>14.918459069020866</v>
      </c>
      <c r="U29">
        <v>18.70861423220974</v>
      </c>
      <c r="V29">
        <v>5.2302335327641449</v>
      </c>
      <c r="W29">
        <v>3.0197653191478899</v>
      </c>
    </row>
    <row r="30" spans="3:23">
      <c r="C30">
        <v>72</v>
      </c>
      <c r="D30">
        <v>38.968264159596423</v>
      </c>
      <c r="E30">
        <v>38.355193762898423</v>
      </c>
      <c r="F30">
        <v>36.36046778261867</v>
      </c>
      <c r="G30">
        <v>37.894641901704503</v>
      </c>
      <c r="H30">
        <v>1.3635363943003946</v>
      </c>
      <c r="I30">
        <v>0.78726119763302227</v>
      </c>
      <c r="K30">
        <v>52.244349070100149</v>
      </c>
      <c r="L30">
        <v>36.813733905579397</v>
      </c>
      <c r="M30">
        <v>60.258798283261804</v>
      </c>
      <c r="N30">
        <v>49.772293752980453</v>
      </c>
      <c r="O30">
        <v>11.9164195141239</v>
      </c>
      <c r="P30">
        <v>6.8801498349445156</v>
      </c>
      <c r="R30">
        <v>17.100481540930978</v>
      </c>
      <c r="S30">
        <v>26.058839715661545</v>
      </c>
      <c r="T30">
        <v>16.023205686769089</v>
      </c>
      <c r="U30">
        <v>19.727508981120536</v>
      </c>
      <c r="V30">
        <v>5.5094865885214537</v>
      </c>
      <c r="W30">
        <v>3.180996875589754</v>
      </c>
    </row>
    <row r="31" spans="3:23">
      <c r="C31">
        <v>84</v>
      </c>
      <c r="D31">
        <v>43.139234120614539</v>
      </c>
      <c r="E31">
        <v>41.463930291217608</v>
      </c>
      <c r="F31">
        <v>38.01022701215318</v>
      </c>
      <c r="G31">
        <v>40.871130474661776</v>
      </c>
      <c r="H31">
        <v>2.6153847129137726</v>
      </c>
      <c r="I31">
        <v>1.5100373631141875</v>
      </c>
      <c r="K31">
        <v>60.248927038626611</v>
      </c>
      <c r="L31">
        <v>39.932904148783983</v>
      </c>
      <c r="M31">
        <v>68.09084406294707</v>
      </c>
      <c r="N31">
        <v>56.090891750119226</v>
      </c>
      <c r="O31">
        <v>14.532182841808671</v>
      </c>
      <c r="P31">
        <v>8.3904057978110114</v>
      </c>
      <c r="R31">
        <v>18.489750057326301</v>
      </c>
      <c r="S31">
        <v>28.230451731254298</v>
      </c>
      <c r="T31">
        <v>20.455904609034626</v>
      </c>
      <c r="U31">
        <v>22.392035465871743</v>
      </c>
      <c r="V31">
        <v>5.1508998530561252</v>
      </c>
      <c r="W31">
        <v>2.9739606541894488</v>
      </c>
    </row>
    <row r="32" spans="3:23">
      <c r="C32">
        <v>96</v>
      </c>
      <c r="D32">
        <v>44.630497592295349</v>
      </c>
      <c r="E32">
        <v>43.037835358862651</v>
      </c>
      <c r="F32">
        <v>40.398303141481314</v>
      </c>
      <c r="G32">
        <v>42.688878697546436</v>
      </c>
      <c r="H32">
        <v>2.1375676669952477</v>
      </c>
      <c r="I32">
        <v>1.2341614705515287</v>
      </c>
      <c r="K32">
        <v>64.575107296137347</v>
      </c>
      <c r="L32">
        <v>50.622746781115879</v>
      </c>
      <c r="M32">
        <v>68.813161659513597</v>
      </c>
      <c r="N32">
        <v>61.337005245588934</v>
      </c>
      <c r="O32">
        <v>9.5177086018318242</v>
      </c>
      <c r="P32">
        <v>5.4952128186095983</v>
      </c>
      <c r="R32">
        <v>19.962348085301539</v>
      </c>
      <c r="S32">
        <v>29.728869525338226</v>
      </c>
      <c r="T32">
        <v>22.902912176106398</v>
      </c>
      <c r="U32">
        <v>24.198043262248721</v>
      </c>
      <c r="V32">
        <v>5.0104150184783283</v>
      </c>
      <c r="W32">
        <v>2.892849317828134</v>
      </c>
    </row>
    <row r="33" spans="3:23">
      <c r="C33">
        <v>108</v>
      </c>
      <c r="D33">
        <v>44.795368034854398</v>
      </c>
      <c r="E33">
        <v>42.929970190323324</v>
      </c>
      <c r="F33">
        <v>40.146755331346014</v>
      </c>
      <c r="G33">
        <v>42.62403118550791</v>
      </c>
      <c r="H33">
        <v>2.3393586776732844</v>
      </c>
      <c r="I33">
        <v>1.3506689824903491</v>
      </c>
      <c r="K33">
        <v>61.098140200286132</v>
      </c>
      <c r="L33">
        <v>49.563519313304717</v>
      </c>
      <c r="M33">
        <v>71.735908440629473</v>
      </c>
      <c r="N33">
        <v>60.799189318073445</v>
      </c>
      <c r="O33">
        <v>11.08921722331463</v>
      </c>
      <c r="P33">
        <v>6.4025503598814266</v>
      </c>
      <c r="R33">
        <v>21.124099977069481</v>
      </c>
      <c r="S33">
        <v>28.862554459986246</v>
      </c>
      <c r="T33">
        <v>24.793396010089428</v>
      </c>
      <c r="U33">
        <v>24.926683482381719</v>
      </c>
      <c r="V33">
        <v>3.8709486703838079</v>
      </c>
      <c r="W33">
        <v>2.2349588166188266</v>
      </c>
    </row>
    <row r="34" spans="3:23">
      <c r="C34">
        <v>120</v>
      </c>
      <c r="D34">
        <v>44.309057555606515</v>
      </c>
      <c r="E34">
        <v>42.650080256821823</v>
      </c>
      <c r="F34">
        <v>41.581793166704884</v>
      </c>
      <c r="G34">
        <v>42.846976993044414</v>
      </c>
      <c r="H34">
        <v>1.3742521621934773</v>
      </c>
      <c r="I34">
        <v>0.79344813059669594</v>
      </c>
      <c r="K34">
        <v>63.955221745350507</v>
      </c>
      <c r="L34">
        <v>52.558798283261801</v>
      </c>
      <c r="M34">
        <v>72.041773962804015</v>
      </c>
      <c r="N34">
        <v>62.851931330472105</v>
      </c>
      <c r="O34">
        <v>9.7882338875345472</v>
      </c>
      <c r="P34">
        <v>5.6514052468444271</v>
      </c>
      <c r="R34">
        <v>21.29094244439349</v>
      </c>
      <c r="S34">
        <v>29.742903003898189</v>
      </c>
      <c r="T34">
        <v>23.635679889933499</v>
      </c>
      <c r="U34">
        <v>24.889841779408396</v>
      </c>
      <c r="V34">
        <v>4.3633245190581613</v>
      </c>
      <c r="W34">
        <v>2.5192404844446661</v>
      </c>
    </row>
    <row r="36" spans="3:23">
      <c r="D36" t="s">
        <v>4</v>
      </c>
      <c r="K36" t="s">
        <v>13</v>
      </c>
      <c r="R36" t="s">
        <v>14</v>
      </c>
    </row>
    <row r="37" spans="3:23">
      <c r="C37" t="s">
        <v>0</v>
      </c>
      <c r="D37" t="s">
        <v>8</v>
      </c>
      <c r="E37" t="s">
        <v>9</v>
      </c>
      <c r="F37" t="s">
        <v>10</v>
      </c>
      <c r="G37" t="s">
        <v>11</v>
      </c>
      <c r="H37" t="s">
        <v>12</v>
      </c>
      <c r="I37" t="s">
        <v>7</v>
      </c>
      <c r="K37" t="s">
        <v>8</v>
      </c>
      <c r="L37" t="s">
        <v>9</v>
      </c>
      <c r="M37" t="s">
        <v>10</v>
      </c>
      <c r="N37" t="s">
        <v>11</v>
      </c>
      <c r="O37" t="s">
        <v>12</v>
      </c>
      <c r="P37" t="s">
        <v>7</v>
      </c>
      <c r="R37" t="s">
        <v>8</v>
      </c>
      <c r="S37" t="s">
        <v>9</v>
      </c>
      <c r="T37" t="s">
        <v>10</v>
      </c>
      <c r="U37" t="s">
        <v>11</v>
      </c>
      <c r="V37" t="s">
        <v>12</v>
      </c>
      <c r="W37" t="s">
        <v>7</v>
      </c>
    </row>
    <row r="38" spans="3:23"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</row>
    <row r="39" spans="3:23">
      <c r="C39">
        <v>6</v>
      </c>
      <c r="D39">
        <v>11.481630901287552</v>
      </c>
      <c r="E39">
        <v>4.6496566523605143</v>
      </c>
      <c r="F39">
        <v>4.4958798283261805</v>
      </c>
      <c r="G39">
        <v>6.875722460658082</v>
      </c>
      <c r="H39">
        <v>3.9895746954404645</v>
      </c>
      <c r="I39">
        <v>2.3034495932104297</v>
      </c>
      <c r="K39">
        <v>4.7155459756936473</v>
      </c>
      <c r="L39">
        <v>4.6192653061224487</v>
      </c>
      <c r="M39">
        <v>5.884705342811281</v>
      </c>
      <c r="N39">
        <v>5.073172208209126</v>
      </c>
      <c r="O39">
        <v>0.70445511798209492</v>
      </c>
      <c r="P39">
        <v>0.40672928289959293</v>
      </c>
      <c r="R39">
        <v>4.3669012875536479</v>
      </c>
      <c r="S39">
        <v>3.9010643776824034</v>
      </c>
      <c r="T39">
        <v>13.723484978540771</v>
      </c>
      <c r="U39">
        <v>7.3304835479256072</v>
      </c>
      <c r="V39">
        <v>5.5413988735278075</v>
      </c>
      <c r="W39">
        <v>3.1994219824063554</v>
      </c>
    </row>
    <row r="40" spans="3:23">
      <c r="C40">
        <v>12</v>
      </c>
      <c r="D40">
        <v>12.780529327610871</v>
      </c>
      <c r="E40">
        <v>8.4666380543633757</v>
      </c>
      <c r="F40">
        <v>7.9602575107296145</v>
      </c>
      <c r="G40">
        <v>9.7358082975679547</v>
      </c>
      <c r="H40">
        <v>2.6489337339450234</v>
      </c>
      <c r="I40">
        <v>1.5294074676356948</v>
      </c>
      <c r="K40">
        <v>6.8708828250401286</v>
      </c>
      <c r="L40">
        <v>7.1708507223113953</v>
      </c>
      <c r="M40">
        <v>9.7657142857142851</v>
      </c>
      <c r="N40">
        <v>7.9358159443552694</v>
      </c>
      <c r="O40">
        <v>1.5918200713741764</v>
      </c>
      <c r="P40">
        <v>0.91906470633612958</v>
      </c>
      <c r="R40">
        <v>8.1076623748211727</v>
      </c>
      <c r="S40">
        <v>5.2914592274678096</v>
      </c>
      <c r="T40">
        <v>16.689622317596566</v>
      </c>
      <c r="U40">
        <v>10.029581306628517</v>
      </c>
      <c r="V40">
        <v>5.9371592317052615</v>
      </c>
      <c r="W40">
        <v>3.42792103447186</v>
      </c>
    </row>
    <row r="41" spans="3:23">
      <c r="C41">
        <v>18</v>
      </c>
      <c r="D41">
        <v>15.583261802575105</v>
      </c>
      <c r="E41">
        <v>11.316022889842632</v>
      </c>
      <c r="F41">
        <v>10.526852646638055</v>
      </c>
      <c r="G41">
        <v>12.475379113018597</v>
      </c>
      <c r="H41">
        <v>2.7202754506159166</v>
      </c>
      <c r="I41">
        <v>1.5705978352285892</v>
      </c>
      <c r="K41">
        <v>9.3930749828021103</v>
      </c>
      <c r="L41">
        <v>9.3024535656959415</v>
      </c>
      <c r="M41">
        <v>15.661288695253383</v>
      </c>
      <c r="N41">
        <v>11.452272414583812</v>
      </c>
      <c r="O41">
        <v>3.6453966311659007</v>
      </c>
      <c r="P41">
        <v>2.1047324660311206</v>
      </c>
      <c r="R41">
        <v>7.8230386266094429</v>
      </c>
      <c r="S41">
        <v>9.1866781115879821</v>
      </c>
      <c r="T41">
        <v>25.516680972818314</v>
      </c>
      <c r="U41">
        <v>14.175465903671913</v>
      </c>
      <c r="V41">
        <v>9.8454175937195885</v>
      </c>
      <c r="W41">
        <v>5.6844212434870602</v>
      </c>
    </row>
    <row r="42" spans="3:23">
      <c r="C42">
        <v>24</v>
      </c>
      <c r="D42">
        <v>18.74463519313305</v>
      </c>
      <c r="E42">
        <v>14.916452074391989</v>
      </c>
      <c r="F42">
        <v>13.540185979971389</v>
      </c>
      <c r="G42">
        <v>15.733757749165477</v>
      </c>
      <c r="H42">
        <v>2.6967692388499769</v>
      </c>
      <c r="I42">
        <v>1.5570261194283932</v>
      </c>
      <c r="K42">
        <v>11.856886035313003</v>
      </c>
      <c r="L42">
        <v>12.00398991057097</v>
      </c>
      <c r="M42">
        <v>17.89920660398991</v>
      </c>
      <c r="N42">
        <v>13.920027516624629</v>
      </c>
      <c r="O42">
        <v>3.4468550222663605</v>
      </c>
      <c r="P42">
        <v>1.9901010521168363</v>
      </c>
      <c r="R42">
        <v>15.99244635193133</v>
      </c>
      <c r="S42">
        <v>14.284583690987125</v>
      </c>
      <c r="T42">
        <v>28.49768240343348</v>
      </c>
      <c r="U42">
        <v>19.591570815450645</v>
      </c>
      <c r="V42">
        <v>7.7600461616129275</v>
      </c>
      <c r="W42">
        <v>4.4803961672130068</v>
      </c>
    </row>
    <row r="43" spans="3:23">
      <c r="C43">
        <v>36</v>
      </c>
      <c r="D43">
        <v>20.617882689556506</v>
      </c>
      <c r="E43">
        <v>18.486266094420603</v>
      </c>
      <c r="F43">
        <v>17.695278969957084</v>
      </c>
      <c r="G43">
        <v>18.933142584644731</v>
      </c>
      <c r="H43">
        <v>1.5116802153863018</v>
      </c>
      <c r="I43">
        <v>0.872794581631814</v>
      </c>
      <c r="K43">
        <v>13.683100206374684</v>
      </c>
      <c r="L43">
        <v>14.674891080027516</v>
      </c>
      <c r="M43">
        <v>22.280027516624628</v>
      </c>
      <c r="N43">
        <v>16.87933960100894</v>
      </c>
      <c r="O43">
        <v>4.7033482494573322</v>
      </c>
      <c r="P43">
        <v>2.715559035483448</v>
      </c>
      <c r="R43">
        <v>16.259599427753933</v>
      </c>
      <c r="S43">
        <v>15.601831187410585</v>
      </c>
      <c r="T43">
        <v>35.806294706723889</v>
      </c>
      <c r="U43">
        <v>22.555908440629469</v>
      </c>
      <c r="V43">
        <v>11.479883140303681</v>
      </c>
      <c r="W43">
        <v>6.6281080486741804</v>
      </c>
    </row>
    <row r="44" spans="3:23">
      <c r="C44">
        <v>48</v>
      </c>
      <c r="D44">
        <v>26.13848354792561</v>
      </c>
      <c r="E44">
        <v>19.32675250357654</v>
      </c>
      <c r="F44">
        <v>21.384692417739629</v>
      </c>
      <c r="G44">
        <v>22.283309489747257</v>
      </c>
      <c r="H44">
        <v>3.4936448641376003</v>
      </c>
      <c r="I44">
        <v>2.0171159723658199</v>
      </c>
      <c r="K44">
        <v>20.434725980279751</v>
      </c>
      <c r="L44">
        <v>19.100903462508601</v>
      </c>
      <c r="M44">
        <v>24.093152946571887</v>
      </c>
      <c r="N44">
        <v>21.209594129786748</v>
      </c>
      <c r="O44">
        <v>2.5847541884331728</v>
      </c>
      <c r="P44">
        <v>1.4923523027905155</v>
      </c>
      <c r="R44">
        <v>18.775190271816882</v>
      </c>
      <c r="S44">
        <v>17.29206294706724</v>
      </c>
      <c r="T44">
        <v>39.144892703862659</v>
      </c>
      <c r="U44">
        <v>25.070715307582258</v>
      </c>
      <c r="V44">
        <v>12.211132981907637</v>
      </c>
      <c r="W44">
        <v>7.0503077262746174</v>
      </c>
    </row>
    <row r="45" spans="3:23">
      <c r="C45">
        <v>60</v>
      </c>
      <c r="D45">
        <v>29.029613733905578</v>
      </c>
      <c r="E45">
        <v>26.360371959942778</v>
      </c>
      <c r="F45">
        <v>20.830042918454939</v>
      </c>
      <c r="G45">
        <v>25.4066762041011</v>
      </c>
      <c r="H45">
        <v>4.1821516095701696</v>
      </c>
      <c r="I45">
        <v>2.4146371879735389</v>
      </c>
      <c r="K45">
        <v>21.669121761063973</v>
      </c>
      <c r="L45">
        <v>21.050107773446459</v>
      </c>
      <c r="M45">
        <v>27.673579454253606</v>
      </c>
      <c r="N45">
        <v>23.46426966292135</v>
      </c>
      <c r="O45">
        <v>3.6584848323822072</v>
      </c>
      <c r="P45">
        <v>2.1122891641929602</v>
      </c>
      <c r="R45">
        <v>27.719244635193135</v>
      </c>
      <c r="S45">
        <v>28.09054077253219</v>
      </c>
      <c r="T45">
        <v>46.699399141630892</v>
      </c>
      <c r="U45">
        <v>34.169728183118742</v>
      </c>
      <c r="V45">
        <v>10.852601344923603</v>
      </c>
      <c r="W45">
        <v>6.2659361113877612</v>
      </c>
    </row>
    <row r="46" spans="3:23">
      <c r="C46">
        <v>72</v>
      </c>
      <c r="D46">
        <v>34.399570815450645</v>
      </c>
      <c r="E46">
        <v>30.367811158798283</v>
      </c>
      <c r="F46">
        <v>20.547782546494993</v>
      </c>
      <c r="G46">
        <v>28.438388173581313</v>
      </c>
      <c r="H46">
        <v>7.1246062595701822</v>
      </c>
      <c r="I46">
        <v>4.1135140066802443</v>
      </c>
      <c r="K46">
        <v>25.703214858977301</v>
      </c>
      <c r="L46">
        <v>26.885228158679205</v>
      </c>
      <c r="M46">
        <v>30.811997248337544</v>
      </c>
      <c r="N46">
        <v>27.800146755331351</v>
      </c>
      <c r="O46">
        <v>2.6744572167702447</v>
      </c>
      <c r="P46">
        <v>1.5441438895902106</v>
      </c>
      <c r="R46">
        <v>30.23405722460658</v>
      </c>
      <c r="S46">
        <v>29.634978540772529</v>
      </c>
      <c r="T46">
        <v>52.480944206008587</v>
      </c>
      <c r="U46">
        <v>37.449993323795901</v>
      </c>
      <c r="V46">
        <v>13.020631211080884</v>
      </c>
      <c r="W46">
        <v>7.5176854567441591</v>
      </c>
    </row>
    <row r="47" spans="3:23">
      <c r="C47">
        <v>84</v>
      </c>
      <c r="D47">
        <v>39.727038626609442</v>
      </c>
      <c r="E47">
        <v>32.262947067238912</v>
      </c>
      <c r="F47">
        <v>27.959370529327607</v>
      </c>
      <c r="G47">
        <v>33.316452074391982</v>
      </c>
      <c r="H47">
        <v>5.9541504609825715</v>
      </c>
      <c r="I47">
        <v>3.4377312130384361</v>
      </c>
      <c r="K47">
        <v>26.799871589085072</v>
      </c>
      <c r="L47">
        <v>28.456629213483147</v>
      </c>
      <c r="M47">
        <v>30.569630818619579</v>
      </c>
      <c r="N47">
        <v>28.608710540395933</v>
      </c>
      <c r="O47">
        <v>1.8894755117920614</v>
      </c>
      <c r="P47">
        <v>1.0909211961847929</v>
      </c>
      <c r="R47">
        <v>34.247444921316166</v>
      </c>
      <c r="S47">
        <v>33.507708154506439</v>
      </c>
      <c r="T47">
        <v>56.430214592274673</v>
      </c>
      <c r="U47">
        <v>41.395122556032426</v>
      </c>
      <c r="V47">
        <v>13.026023837869635</v>
      </c>
      <c r="W47">
        <v>7.5207989826037158</v>
      </c>
    </row>
    <row r="48" spans="3:23">
      <c r="C48">
        <v>96</v>
      </c>
      <c r="D48">
        <v>37.957939914163092</v>
      </c>
      <c r="E48">
        <v>33.066237482117309</v>
      </c>
      <c r="F48">
        <v>28.171959942775395</v>
      </c>
      <c r="G48">
        <v>33.065379113018601</v>
      </c>
      <c r="H48">
        <v>4.8929900421621362</v>
      </c>
      <c r="I48">
        <v>2.8250519873915336</v>
      </c>
      <c r="K48">
        <v>27.779683558816789</v>
      </c>
      <c r="L48">
        <v>27.192341206145382</v>
      </c>
      <c r="M48">
        <v>31.331391882595739</v>
      </c>
      <c r="N48">
        <v>28.767805549185969</v>
      </c>
      <c r="O48">
        <v>2.2394695636342945</v>
      </c>
      <c r="P48">
        <v>1.2929962838535187</v>
      </c>
      <c r="R48">
        <v>34.350772532188842</v>
      </c>
      <c r="S48">
        <v>35.222703862660943</v>
      </c>
      <c r="T48">
        <v>58.009871244635193</v>
      </c>
      <c r="U48">
        <v>42.527782546494997</v>
      </c>
      <c r="V48">
        <v>13.414968091802352</v>
      </c>
      <c r="W48">
        <v>7.7453626396087483</v>
      </c>
    </row>
    <row r="49" spans="3:23">
      <c r="C49">
        <v>108</v>
      </c>
      <c r="D49">
        <v>39.318884120171674</v>
      </c>
      <c r="E49">
        <v>32.065092989985693</v>
      </c>
      <c r="F49">
        <v>27.86494992846924</v>
      </c>
      <c r="G49">
        <v>33.082975679542201</v>
      </c>
      <c r="H49">
        <v>5.794412480505378</v>
      </c>
      <c r="I49">
        <v>3.3455037416312807</v>
      </c>
      <c r="K49">
        <v>25.233698692960335</v>
      </c>
      <c r="L49">
        <v>23.282293052052285</v>
      </c>
      <c r="M49">
        <v>32.568236642971797</v>
      </c>
      <c r="N49">
        <v>27.028076129328138</v>
      </c>
      <c r="O49">
        <v>4.8961239650916069</v>
      </c>
      <c r="P49">
        <v>2.8268614117157083</v>
      </c>
      <c r="R49">
        <v>38.434334763948499</v>
      </c>
      <c r="S49">
        <v>28.774638054363376</v>
      </c>
      <c r="T49">
        <v>61.962804005722461</v>
      </c>
      <c r="U49">
        <v>43.057258941344777</v>
      </c>
      <c r="V49">
        <v>17.070212674896691</v>
      </c>
      <c r="W49">
        <v>9.8557809901251101</v>
      </c>
    </row>
    <row r="50" spans="3:23">
      <c r="C50">
        <v>120</v>
      </c>
      <c r="D50">
        <v>37.778540772532182</v>
      </c>
      <c r="E50">
        <v>32.995708154506438</v>
      </c>
      <c r="F50">
        <v>27.945207439198857</v>
      </c>
      <c r="G50">
        <v>32.906485455412493</v>
      </c>
      <c r="H50">
        <v>4.9172738004544998</v>
      </c>
      <c r="I50">
        <v>2.8390726330568707</v>
      </c>
      <c r="K50">
        <v>25.496491630360008</v>
      </c>
      <c r="L50">
        <v>24.541435450584729</v>
      </c>
      <c r="M50">
        <v>33.353524421004352</v>
      </c>
      <c r="N50">
        <v>27.797150500649696</v>
      </c>
      <c r="O50">
        <v>4.8355973192284898</v>
      </c>
      <c r="P50">
        <v>2.7919153113328465</v>
      </c>
      <c r="R50">
        <v>30.007456366237481</v>
      </c>
      <c r="S50">
        <v>30.247158798283262</v>
      </c>
      <c r="T50">
        <v>65.335937052932763</v>
      </c>
      <c r="U50">
        <v>41.863517405817838</v>
      </c>
      <c r="V50">
        <v>20.328065018138894</v>
      </c>
      <c r="W50">
        <v>11.73675809361368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F6:R21"/>
  <sheetViews>
    <sheetView workbookViewId="0">
      <selection activeCell="D24" sqref="D24"/>
    </sheetView>
  </sheetViews>
  <sheetFormatPr defaultRowHeight="14.4"/>
  <cols>
    <col min="6" max="6" width="24.5546875" customWidth="1"/>
  </cols>
  <sheetData>
    <row r="6" spans="6:18">
      <c r="G6" t="s">
        <v>1</v>
      </c>
      <c r="I6" t="s">
        <v>2</v>
      </c>
      <c r="K6" t="s">
        <v>3</v>
      </c>
      <c r="M6" t="s">
        <v>4</v>
      </c>
      <c r="O6" t="s">
        <v>13</v>
      </c>
      <c r="Q6" t="s">
        <v>14</v>
      </c>
    </row>
    <row r="8" spans="6:18">
      <c r="G8" t="s">
        <v>11</v>
      </c>
      <c r="H8" t="s">
        <v>7</v>
      </c>
      <c r="I8" t="s">
        <v>11</v>
      </c>
      <c r="J8" t="s">
        <v>7</v>
      </c>
      <c r="K8" t="s">
        <v>11</v>
      </c>
      <c r="L8" t="s">
        <v>7</v>
      </c>
      <c r="M8" t="s">
        <v>11</v>
      </c>
      <c r="N8" t="s">
        <v>7</v>
      </c>
      <c r="O8" t="s">
        <v>11</v>
      </c>
      <c r="P8" t="s">
        <v>7</v>
      </c>
      <c r="Q8" t="s">
        <v>11</v>
      </c>
      <c r="R8" t="s">
        <v>7</v>
      </c>
    </row>
    <row r="9" spans="6:18">
      <c r="F9" t="s">
        <v>15</v>
      </c>
      <c r="G9">
        <v>42.847000000000001</v>
      </c>
      <c r="H9">
        <v>0.79344999999999999</v>
      </c>
      <c r="I9">
        <v>62.851999999999997</v>
      </c>
      <c r="J9">
        <v>5.6513999999999998</v>
      </c>
      <c r="K9">
        <v>24.89</v>
      </c>
      <c r="L9">
        <v>2.5192000000000001</v>
      </c>
      <c r="M9">
        <v>32.905999999999999</v>
      </c>
      <c r="N9">
        <v>2.8391000000000002</v>
      </c>
      <c r="O9">
        <v>27.797000000000001</v>
      </c>
      <c r="P9">
        <v>2.7919</v>
      </c>
      <c r="Q9">
        <v>41.863999999999997</v>
      </c>
      <c r="R9">
        <v>11.737</v>
      </c>
    </row>
    <row r="11" spans="6:18">
      <c r="G11" t="s">
        <v>1</v>
      </c>
      <c r="K11" t="s">
        <v>2</v>
      </c>
    </row>
    <row r="12" spans="6:18">
      <c r="G12" t="s">
        <v>8</v>
      </c>
      <c r="H12" t="s">
        <v>9</v>
      </c>
      <c r="I12" t="s">
        <v>10</v>
      </c>
      <c r="K12" t="s">
        <v>8</v>
      </c>
      <c r="L12" t="s">
        <v>9</v>
      </c>
      <c r="M12" t="s">
        <v>10</v>
      </c>
    </row>
    <row r="13" spans="6:18">
      <c r="G13">
        <v>44.309057555606515</v>
      </c>
      <c r="H13">
        <v>42.650080256821823</v>
      </c>
      <c r="I13">
        <v>41.581793166704884</v>
      </c>
      <c r="K13">
        <v>63.955221745350507</v>
      </c>
      <c r="L13">
        <v>52.558798283261801</v>
      </c>
      <c r="M13">
        <v>72.041773962804015</v>
      </c>
    </row>
    <row r="15" spans="6:18">
      <c r="G15" t="s">
        <v>3</v>
      </c>
      <c r="K15" t="s">
        <v>4</v>
      </c>
    </row>
    <row r="16" spans="6:18">
      <c r="G16" t="s">
        <v>8</v>
      </c>
      <c r="H16" t="s">
        <v>9</v>
      </c>
      <c r="I16" t="s">
        <v>10</v>
      </c>
      <c r="K16" t="s">
        <v>8</v>
      </c>
      <c r="L16" t="s">
        <v>9</v>
      </c>
      <c r="M16" t="s">
        <v>10</v>
      </c>
    </row>
    <row r="17" spans="7:13">
      <c r="G17">
        <v>21.29094244439349</v>
      </c>
      <c r="H17">
        <v>29.742903003898189</v>
      </c>
      <c r="I17">
        <v>23.635679889933499</v>
      </c>
      <c r="K17">
        <v>37.778540772532182</v>
      </c>
      <c r="L17">
        <v>32.995708154506438</v>
      </c>
      <c r="M17">
        <v>27.945207439198857</v>
      </c>
    </row>
    <row r="19" spans="7:13">
      <c r="G19" t="s">
        <v>13</v>
      </c>
      <c r="K19" t="s">
        <v>14</v>
      </c>
    </row>
    <row r="20" spans="7:13">
      <c r="G20" t="s">
        <v>8</v>
      </c>
      <c r="H20" t="s">
        <v>9</v>
      </c>
      <c r="I20" t="s">
        <v>10</v>
      </c>
      <c r="K20" t="s">
        <v>8</v>
      </c>
      <c r="L20" t="s">
        <v>9</v>
      </c>
      <c r="M20" t="s">
        <v>10</v>
      </c>
    </row>
    <row r="21" spans="7:13">
      <c r="G21">
        <v>25.496491630360008</v>
      </c>
      <c r="H21">
        <v>24.541435450584729</v>
      </c>
      <c r="I21">
        <v>33.353524421004352</v>
      </c>
      <c r="K21">
        <v>30.007456366237481</v>
      </c>
      <c r="L21">
        <v>30.247158798283262</v>
      </c>
      <c r="M21">
        <v>65.335937052932763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G6:M69"/>
  <sheetViews>
    <sheetView topLeftCell="A7" workbookViewId="0">
      <selection activeCell="E24" sqref="E24"/>
    </sheetView>
  </sheetViews>
  <sheetFormatPr defaultRowHeight="14.4"/>
  <cols>
    <col min="9" max="9" width="17.5546875" customWidth="1"/>
    <col min="13" max="13" width="16.109375" customWidth="1"/>
  </cols>
  <sheetData>
    <row r="6" spans="7:13">
      <c r="G6" t="s">
        <v>16</v>
      </c>
      <c r="H6" t="s">
        <v>1</v>
      </c>
      <c r="I6" t="s">
        <v>13</v>
      </c>
      <c r="J6" t="s">
        <v>3</v>
      </c>
      <c r="K6" t="s">
        <v>2</v>
      </c>
      <c r="L6" t="s">
        <v>4</v>
      </c>
      <c r="M6" t="s">
        <v>14</v>
      </c>
    </row>
    <row r="7" spans="7:13">
      <c r="G7">
        <v>260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7:13">
      <c r="G8">
        <v>259</v>
      </c>
      <c r="H8">
        <v>-7.9100000000000004E-4</v>
      </c>
      <c r="I8">
        <v>-2.1312999999999999E-2</v>
      </c>
      <c r="J8">
        <v>-5.1010999999999999E-3</v>
      </c>
      <c r="K8">
        <v>6.9100000000000003E-3</v>
      </c>
      <c r="L8">
        <v>2.2800999999999998E-2</v>
      </c>
      <c r="M8">
        <v>-1.952E-3</v>
      </c>
    </row>
    <row r="9" spans="7:13">
      <c r="G9">
        <v>258</v>
      </c>
      <c r="H9">
        <v>9.0539999999999995E-3</v>
      </c>
      <c r="I9">
        <v>-5.5596E-2</v>
      </c>
      <c r="J9">
        <v>8.6242999999999997E-3</v>
      </c>
      <c r="K9">
        <v>1.6343E-2</v>
      </c>
      <c r="L9">
        <v>3.2960999999999997E-2</v>
      </c>
      <c r="M9">
        <v>-1.2598E-2</v>
      </c>
    </row>
    <row r="10" spans="7:13">
      <c r="G10">
        <v>257</v>
      </c>
      <c r="H10">
        <v>2.2561000000000001E-2</v>
      </c>
      <c r="I10">
        <v>-7.3243000000000003E-2</v>
      </c>
      <c r="J10">
        <v>2.5288000000000001E-2</v>
      </c>
      <c r="K10">
        <v>2.4285000000000001E-2</v>
      </c>
      <c r="L10">
        <v>3.8817999999999998E-2</v>
      </c>
      <c r="M10">
        <v>-1.7559999999999999E-2</v>
      </c>
    </row>
    <row r="11" spans="7:13">
      <c r="G11">
        <v>256</v>
      </c>
      <c r="H11">
        <v>3.3801999999999999E-2</v>
      </c>
      <c r="I11">
        <v>-8.0609E-2</v>
      </c>
      <c r="J11">
        <v>3.3090000000000001E-2</v>
      </c>
      <c r="K11">
        <v>3.4507000000000003E-2</v>
      </c>
      <c r="L11">
        <v>3.8274000000000002E-2</v>
      </c>
      <c r="M11">
        <v>-3.952E-2</v>
      </c>
    </row>
    <row r="12" spans="7:13">
      <c r="G12">
        <v>255</v>
      </c>
      <c r="H12">
        <v>3.4994999999999998E-2</v>
      </c>
      <c r="I12">
        <v>-8.9748999999999995E-2</v>
      </c>
      <c r="J12">
        <v>2.1240999999999999E-2</v>
      </c>
      <c r="K12">
        <v>3.7447000000000001E-2</v>
      </c>
      <c r="L12">
        <v>3.2425000000000002E-2</v>
      </c>
      <c r="M12">
        <v>-7.1347999999999995E-2</v>
      </c>
    </row>
    <row r="13" spans="7:13">
      <c r="G13">
        <v>254</v>
      </c>
      <c r="H13">
        <v>2.6751E-2</v>
      </c>
      <c r="I13">
        <v>-9.4842999999999997E-2</v>
      </c>
      <c r="J13">
        <v>-9.5129999999999998E-4</v>
      </c>
      <c r="K13">
        <v>1.762E-2</v>
      </c>
      <c r="L13">
        <v>-3.9410000000000001E-3</v>
      </c>
      <c r="M13">
        <v>-0.11917999999999999</v>
      </c>
    </row>
    <row r="14" spans="7:13">
      <c r="G14">
        <v>253</v>
      </c>
      <c r="H14">
        <v>1.8336000000000002E-2</v>
      </c>
      <c r="I14">
        <v>-0.11713999999999999</v>
      </c>
      <c r="J14">
        <v>-4.0454999999999998E-2</v>
      </c>
      <c r="K14">
        <v>-1.0383999999999999E-2</v>
      </c>
      <c r="L14">
        <v>-7.7407000000000004E-2</v>
      </c>
      <c r="M14">
        <v>-0.15970999999999999</v>
      </c>
    </row>
    <row r="15" spans="7:13">
      <c r="G15">
        <v>252</v>
      </c>
      <c r="H15">
        <v>1.5063999999999999E-2</v>
      </c>
      <c r="I15">
        <v>-0.13686000000000001</v>
      </c>
      <c r="J15">
        <v>-5.5375000000000001E-2</v>
      </c>
      <c r="K15">
        <v>-4.9585999999999998E-2</v>
      </c>
      <c r="L15">
        <v>-0.14091000000000001</v>
      </c>
      <c r="M15">
        <v>-0.1862</v>
      </c>
    </row>
    <row r="16" spans="7:13">
      <c r="G16">
        <v>251</v>
      </c>
      <c r="H16">
        <v>2.1488E-2</v>
      </c>
      <c r="I16">
        <v>-0.13719000000000001</v>
      </c>
      <c r="J16">
        <v>-7.0287000000000002E-2</v>
      </c>
      <c r="K16">
        <v>-9.3725000000000003E-2</v>
      </c>
      <c r="L16">
        <v>-0.18854000000000001</v>
      </c>
      <c r="M16">
        <v>-0.17476</v>
      </c>
    </row>
    <row r="17" spans="7:13">
      <c r="G17">
        <v>250</v>
      </c>
      <c r="H17">
        <v>1.5125E-2</v>
      </c>
      <c r="I17">
        <v>-0.11752</v>
      </c>
      <c r="J17">
        <v>-7.3693999999999996E-2</v>
      </c>
      <c r="K17">
        <v>-0.10271</v>
      </c>
      <c r="L17">
        <v>-0.21034</v>
      </c>
      <c r="M17">
        <v>-0.18385000000000001</v>
      </c>
    </row>
    <row r="18" spans="7:13">
      <c r="G18">
        <v>249</v>
      </c>
      <c r="H18">
        <v>-4.5279E-2</v>
      </c>
      <c r="I18">
        <v>-0.14024</v>
      </c>
      <c r="J18">
        <v>-8.6396000000000001E-2</v>
      </c>
      <c r="K18">
        <v>-0.14723</v>
      </c>
      <c r="L18">
        <v>-0.25361</v>
      </c>
      <c r="M18">
        <v>-0.18992999999999999</v>
      </c>
    </row>
    <row r="19" spans="7:13">
      <c r="G19">
        <v>248</v>
      </c>
      <c r="H19">
        <v>-0.1275</v>
      </c>
      <c r="I19">
        <v>-0.17762</v>
      </c>
      <c r="J19">
        <v>-9.6212000000000006E-2</v>
      </c>
      <c r="K19">
        <v>-0.18551000000000001</v>
      </c>
      <c r="L19">
        <v>-0.27834999999999999</v>
      </c>
      <c r="M19">
        <v>-0.25663000000000002</v>
      </c>
    </row>
    <row r="20" spans="7:13">
      <c r="G20">
        <v>247</v>
      </c>
      <c r="H20">
        <v>-0.24757999999999999</v>
      </c>
      <c r="I20">
        <v>-0.25220999999999999</v>
      </c>
      <c r="J20">
        <v>-0.13825000000000001</v>
      </c>
      <c r="K20">
        <v>-0.24923999999999999</v>
      </c>
      <c r="L20">
        <v>-0.33629999999999999</v>
      </c>
      <c r="M20">
        <v>-0.29892999999999997</v>
      </c>
    </row>
    <row r="21" spans="7:13">
      <c r="G21">
        <v>246</v>
      </c>
      <c r="H21">
        <v>-0.34928999999999999</v>
      </c>
      <c r="I21">
        <v>-0.3175</v>
      </c>
      <c r="J21">
        <v>-0.16075999999999999</v>
      </c>
      <c r="K21">
        <v>-0.30953999999999998</v>
      </c>
      <c r="L21">
        <v>-0.36137000000000002</v>
      </c>
      <c r="M21">
        <v>-0.32519999999999999</v>
      </c>
    </row>
    <row r="22" spans="7:13">
      <c r="G22">
        <v>245</v>
      </c>
      <c r="H22">
        <v>-0.42469000000000001</v>
      </c>
      <c r="I22">
        <v>-0.35741000000000001</v>
      </c>
      <c r="J22">
        <v>-0.19608</v>
      </c>
      <c r="K22">
        <v>-0.33587</v>
      </c>
      <c r="L22">
        <v>-0.34300000000000003</v>
      </c>
      <c r="M22">
        <v>-0.33006999999999997</v>
      </c>
    </row>
    <row r="23" spans="7:13">
      <c r="G23">
        <v>244</v>
      </c>
      <c r="H23">
        <v>-0.50873999999999997</v>
      </c>
      <c r="I23">
        <v>-0.41574</v>
      </c>
      <c r="J23">
        <v>-0.25366</v>
      </c>
      <c r="K23">
        <v>-0.37087999999999999</v>
      </c>
      <c r="L23">
        <v>-0.30665999999999999</v>
      </c>
      <c r="M23">
        <v>-0.34323999999999999</v>
      </c>
    </row>
    <row r="24" spans="7:13">
      <c r="G24">
        <v>243</v>
      </c>
      <c r="H24">
        <v>-0.60890999999999995</v>
      </c>
      <c r="I24">
        <v>-0.48126999999999998</v>
      </c>
      <c r="J24">
        <v>-0.32901000000000002</v>
      </c>
      <c r="K24">
        <v>-0.40662999999999999</v>
      </c>
      <c r="L24">
        <v>-0.26835999999999999</v>
      </c>
      <c r="M24">
        <v>-0.34300999999999998</v>
      </c>
    </row>
    <row r="25" spans="7:13">
      <c r="G25">
        <v>242</v>
      </c>
      <c r="H25">
        <v>-0.76039000000000001</v>
      </c>
      <c r="I25">
        <v>-0.59850000000000003</v>
      </c>
      <c r="J25">
        <v>-0.42981000000000003</v>
      </c>
      <c r="K25">
        <v>-0.46259</v>
      </c>
      <c r="L25">
        <v>-0.27514</v>
      </c>
      <c r="M25">
        <v>-0.33740999999999999</v>
      </c>
    </row>
    <row r="26" spans="7:13">
      <c r="G26">
        <v>241</v>
      </c>
      <c r="H26">
        <v>-0.93176999999999999</v>
      </c>
      <c r="I26">
        <v>-0.74770999999999999</v>
      </c>
      <c r="J26">
        <v>-0.52263000000000004</v>
      </c>
      <c r="K26">
        <v>-0.49611</v>
      </c>
      <c r="L26">
        <v>-0.27434999999999998</v>
      </c>
      <c r="M26">
        <v>-0.33705000000000002</v>
      </c>
    </row>
    <row r="27" spans="7:13">
      <c r="G27">
        <v>240</v>
      </c>
      <c r="H27">
        <v>-1.1768000000000001</v>
      </c>
      <c r="I27">
        <v>-0.91007000000000005</v>
      </c>
      <c r="J27">
        <v>-0.60453999999999997</v>
      </c>
      <c r="K27">
        <v>-0.52671999999999997</v>
      </c>
      <c r="L27">
        <v>-0.25886999999999999</v>
      </c>
      <c r="M27">
        <v>-0.37514999999999998</v>
      </c>
    </row>
    <row r="28" spans="7:13">
      <c r="G28">
        <v>239</v>
      </c>
      <c r="H28">
        <v>-1.4710000000000001</v>
      </c>
      <c r="I28">
        <v>-1.1271</v>
      </c>
      <c r="J28">
        <v>-0.71970000000000001</v>
      </c>
      <c r="K28">
        <v>-0.5524</v>
      </c>
      <c r="L28">
        <v>-0.24653</v>
      </c>
      <c r="M28">
        <v>-0.41494999999999999</v>
      </c>
    </row>
    <row r="29" spans="7:13">
      <c r="G29">
        <v>238</v>
      </c>
      <c r="H29">
        <v>-1.8463000000000001</v>
      </c>
      <c r="I29">
        <v>-1.3913</v>
      </c>
      <c r="J29">
        <v>-0.88444999999999996</v>
      </c>
      <c r="K29">
        <v>-0.57862999999999998</v>
      </c>
      <c r="L29">
        <v>-0.26368000000000003</v>
      </c>
      <c r="M29">
        <v>-0.45718999999999999</v>
      </c>
    </row>
    <row r="30" spans="7:13">
      <c r="G30">
        <v>237</v>
      </c>
      <c r="H30">
        <v>-2.2570999999999999</v>
      </c>
      <c r="I30">
        <v>-1.7237</v>
      </c>
      <c r="J30">
        <v>-1.0958000000000001</v>
      </c>
      <c r="K30">
        <v>-0.6361</v>
      </c>
      <c r="L30">
        <v>-0.32717000000000002</v>
      </c>
      <c r="M30">
        <v>-0.47848000000000002</v>
      </c>
    </row>
    <row r="31" spans="7:13">
      <c r="G31">
        <v>236</v>
      </c>
      <c r="H31">
        <v>-2.7081</v>
      </c>
      <c r="I31">
        <v>-2.0729000000000002</v>
      </c>
      <c r="J31">
        <v>-1.3505</v>
      </c>
      <c r="K31">
        <v>-0.70084999999999997</v>
      </c>
      <c r="L31">
        <v>-0.4032</v>
      </c>
      <c r="M31">
        <v>-0.4743</v>
      </c>
    </row>
    <row r="32" spans="7:13">
      <c r="G32">
        <v>235</v>
      </c>
      <c r="H32">
        <v>-3.2063000000000001</v>
      </c>
      <c r="I32">
        <v>-2.4615</v>
      </c>
      <c r="J32">
        <v>-1.6436999999999999</v>
      </c>
      <c r="K32">
        <v>-0.77915000000000001</v>
      </c>
      <c r="L32">
        <v>-0.45362000000000002</v>
      </c>
      <c r="M32">
        <v>-0.45859</v>
      </c>
    </row>
    <row r="33" spans="7:13">
      <c r="G33">
        <v>234</v>
      </c>
      <c r="H33">
        <v>-3.7381000000000002</v>
      </c>
      <c r="I33">
        <v>-2.8708</v>
      </c>
      <c r="J33">
        <v>-1.9184000000000001</v>
      </c>
      <c r="K33">
        <v>-0.84631000000000001</v>
      </c>
      <c r="L33">
        <v>-0.46666999999999997</v>
      </c>
      <c r="M33">
        <v>-0.47410000000000002</v>
      </c>
    </row>
    <row r="34" spans="7:13">
      <c r="G34">
        <v>233</v>
      </c>
      <c r="H34">
        <v>-4.2846000000000002</v>
      </c>
      <c r="I34">
        <v>-3.3159000000000001</v>
      </c>
      <c r="J34">
        <v>-2.2179000000000002</v>
      </c>
      <c r="K34">
        <v>-0.89363999999999999</v>
      </c>
      <c r="L34">
        <v>-0.47888999999999998</v>
      </c>
      <c r="M34">
        <v>-0.53768000000000005</v>
      </c>
    </row>
    <row r="35" spans="7:13">
      <c r="G35">
        <v>232</v>
      </c>
      <c r="H35">
        <v>-4.8807999999999998</v>
      </c>
      <c r="I35">
        <v>-3.7816999999999998</v>
      </c>
      <c r="J35">
        <v>-2.5407000000000002</v>
      </c>
      <c r="K35">
        <v>-0.95933999999999997</v>
      </c>
      <c r="L35">
        <v>-0.49536999999999998</v>
      </c>
      <c r="M35">
        <v>-0.65571999999999997</v>
      </c>
    </row>
    <row r="36" spans="7:13">
      <c r="G36">
        <v>231</v>
      </c>
      <c r="H36">
        <v>-5.4809000000000001</v>
      </c>
      <c r="I36">
        <v>-4.2244999999999999</v>
      </c>
      <c r="J36">
        <v>-2.8443000000000001</v>
      </c>
      <c r="K36">
        <v>-0.98775000000000002</v>
      </c>
      <c r="L36">
        <v>-0.48953000000000002</v>
      </c>
      <c r="M36">
        <v>-0.76985000000000003</v>
      </c>
    </row>
    <row r="37" spans="7:13">
      <c r="G37">
        <v>230</v>
      </c>
      <c r="H37">
        <v>-6.1077000000000004</v>
      </c>
      <c r="I37">
        <v>-4.6901000000000002</v>
      </c>
      <c r="J37">
        <v>-3.1314000000000002</v>
      </c>
      <c r="K37">
        <v>-1.0102</v>
      </c>
      <c r="L37">
        <v>-0.45874999999999999</v>
      </c>
      <c r="M37">
        <v>-0.88141000000000003</v>
      </c>
    </row>
    <row r="38" spans="7:13">
      <c r="G38">
        <v>229</v>
      </c>
      <c r="H38">
        <v>-6.7232000000000003</v>
      </c>
      <c r="I38">
        <v>-5.1528</v>
      </c>
      <c r="J38">
        <v>-3.4165000000000001</v>
      </c>
      <c r="K38">
        <v>-1.0471999999999999</v>
      </c>
      <c r="L38">
        <v>-0.39964</v>
      </c>
      <c r="M38">
        <v>-0.97899999999999998</v>
      </c>
    </row>
    <row r="39" spans="7:13">
      <c r="G39">
        <v>228</v>
      </c>
      <c r="H39">
        <v>-7.3113999999999999</v>
      </c>
      <c r="I39">
        <v>-5.5915999999999997</v>
      </c>
      <c r="J39">
        <v>-3.6978</v>
      </c>
      <c r="K39">
        <v>-1.0835999999999999</v>
      </c>
      <c r="L39">
        <v>-0.31896000000000002</v>
      </c>
      <c r="M39">
        <v>-1.0754999999999999</v>
      </c>
    </row>
    <row r="40" spans="7:13">
      <c r="G40">
        <v>227</v>
      </c>
      <c r="H40">
        <v>-7.8705999999999996</v>
      </c>
      <c r="I40">
        <v>-6.0420999999999996</v>
      </c>
      <c r="J40">
        <v>-4.0117000000000003</v>
      </c>
      <c r="K40">
        <v>-1.1569</v>
      </c>
      <c r="L40">
        <v>-0.27755999999999997</v>
      </c>
      <c r="M40">
        <v>-1.1675</v>
      </c>
    </row>
    <row r="41" spans="7:13">
      <c r="G41">
        <v>226</v>
      </c>
      <c r="H41">
        <v>-8.3556000000000008</v>
      </c>
      <c r="I41">
        <v>-6.4200999999999997</v>
      </c>
      <c r="J41">
        <v>-4.3033000000000001</v>
      </c>
      <c r="K41">
        <v>-1.1781999999999999</v>
      </c>
      <c r="L41">
        <v>-0.25447999999999998</v>
      </c>
      <c r="M41">
        <v>-1.2199</v>
      </c>
    </row>
    <row r="42" spans="7:13">
      <c r="G42">
        <v>225</v>
      </c>
      <c r="H42">
        <v>-8.7232000000000003</v>
      </c>
      <c r="I42">
        <v>-6.7438000000000002</v>
      </c>
      <c r="J42">
        <v>-4.5303000000000004</v>
      </c>
      <c r="K42">
        <v>-1.1938</v>
      </c>
      <c r="L42">
        <v>-0.24853</v>
      </c>
      <c r="M42">
        <v>-1.2841</v>
      </c>
    </row>
    <row r="43" spans="7:13">
      <c r="G43">
        <v>224</v>
      </c>
      <c r="H43">
        <v>-9.0168999999999997</v>
      </c>
      <c r="I43">
        <v>-6.9703999999999997</v>
      </c>
      <c r="J43">
        <v>-4.7183000000000002</v>
      </c>
      <c r="K43">
        <v>-1.1935</v>
      </c>
      <c r="L43">
        <v>-0.24518999999999999</v>
      </c>
      <c r="M43">
        <v>-1.3213999999999999</v>
      </c>
    </row>
    <row r="44" spans="7:13">
      <c r="G44">
        <v>223</v>
      </c>
      <c r="H44">
        <v>-9.1980000000000004</v>
      </c>
      <c r="I44">
        <v>-7.1344000000000003</v>
      </c>
      <c r="J44">
        <v>-4.8411999999999997</v>
      </c>
      <c r="K44">
        <v>-1.2196</v>
      </c>
      <c r="L44">
        <v>-0.20591999999999999</v>
      </c>
      <c r="M44">
        <v>-1.3359000000000001</v>
      </c>
    </row>
    <row r="45" spans="7:13">
      <c r="G45">
        <v>222</v>
      </c>
      <c r="H45">
        <v>-9.3145000000000007</v>
      </c>
      <c r="I45">
        <v>-7.2225000000000001</v>
      </c>
      <c r="J45">
        <v>-4.9124999999999996</v>
      </c>
      <c r="K45">
        <v>-1.2618</v>
      </c>
      <c r="L45">
        <v>-0.18595999999999999</v>
      </c>
      <c r="M45">
        <v>-1.3320000000000001</v>
      </c>
    </row>
    <row r="46" spans="7:13">
      <c r="G46">
        <v>221</v>
      </c>
      <c r="H46">
        <v>-9.3466000000000005</v>
      </c>
      <c r="I46">
        <v>-7.2180999999999997</v>
      </c>
      <c r="J46">
        <v>-4.9303999999999997</v>
      </c>
      <c r="K46">
        <v>-1.2575000000000001</v>
      </c>
      <c r="L46">
        <v>-0.17892</v>
      </c>
      <c r="M46">
        <v>-1.3187</v>
      </c>
    </row>
    <row r="47" spans="7:13">
      <c r="G47">
        <v>220</v>
      </c>
      <c r="H47">
        <v>-9.3886000000000003</v>
      </c>
      <c r="I47">
        <v>-7.1467999999999998</v>
      </c>
      <c r="J47">
        <v>-4.9358000000000004</v>
      </c>
      <c r="K47">
        <v>-1.27</v>
      </c>
      <c r="L47">
        <v>-0.20856</v>
      </c>
      <c r="M47">
        <v>-1.2818000000000001</v>
      </c>
    </row>
    <row r="48" spans="7:13">
      <c r="G48">
        <v>219</v>
      </c>
      <c r="H48">
        <v>-9.4079999999999995</v>
      </c>
      <c r="I48">
        <v>-7.0423</v>
      </c>
      <c r="J48">
        <v>-4.9111000000000002</v>
      </c>
      <c r="K48">
        <v>-1.2955000000000001</v>
      </c>
      <c r="L48">
        <v>-0.24548</v>
      </c>
      <c r="M48">
        <v>-1.2623</v>
      </c>
    </row>
    <row r="49" spans="7:13">
      <c r="G49">
        <v>218</v>
      </c>
      <c r="H49">
        <v>-9.3948</v>
      </c>
      <c r="I49">
        <v>-6.9718999999999998</v>
      </c>
      <c r="J49">
        <v>-4.9249000000000001</v>
      </c>
      <c r="K49">
        <v>-1.3774</v>
      </c>
      <c r="L49">
        <v>-0.28349000000000002</v>
      </c>
      <c r="M49">
        <v>-1.2323</v>
      </c>
    </row>
    <row r="50" spans="7:13">
      <c r="G50">
        <v>217</v>
      </c>
      <c r="H50">
        <v>-9.3805999999999994</v>
      </c>
      <c r="I50">
        <v>-6.9507000000000003</v>
      </c>
      <c r="J50">
        <v>-4.9611999999999998</v>
      </c>
      <c r="K50">
        <v>-1.5314000000000001</v>
      </c>
      <c r="L50">
        <v>-0.31622</v>
      </c>
      <c r="M50">
        <v>-1.236</v>
      </c>
    </row>
    <row r="51" spans="7:13">
      <c r="G51">
        <v>216</v>
      </c>
      <c r="H51">
        <v>-9.3231000000000002</v>
      </c>
      <c r="I51">
        <v>-6.9444999999999997</v>
      </c>
      <c r="J51">
        <v>-4.9739000000000004</v>
      </c>
      <c r="K51">
        <v>-1.6831</v>
      </c>
      <c r="L51">
        <v>-0.32317000000000001</v>
      </c>
      <c r="M51">
        <v>-1.2841</v>
      </c>
    </row>
    <row r="52" spans="7:13">
      <c r="G52">
        <v>215</v>
      </c>
      <c r="H52">
        <v>-9.3512000000000004</v>
      </c>
      <c r="I52">
        <v>-7.0144000000000002</v>
      </c>
      <c r="J52">
        <v>-5.0107999999999997</v>
      </c>
      <c r="K52">
        <v>-1.8918999999999999</v>
      </c>
      <c r="L52">
        <v>-0.42603999999999997</v>
      </c>
      <c r="M52">
        <v>-1.4238999999999999</v>
      </c>
    </row>
    <row r="53" spans="7:13">
      <c r="G53">
        <v>214</v>
      </c>
      <c r="H53">
        <v>-9.4319000000000006</v>
      </c>
      <c r="I53">
        <v>-7.1401000000000003</v>
      </c>
      <c r="J53">
        <v>-5.0515999999999996</v>
      </c>
      <c r="K53">
        <v>-2.1082000000000001</v>
      </c>
      <c r="L53">
        <v>-0.54554999999999998</v>
      </c>
      <c r="M53">
        <v>-1.6369</v>
      </c>
    </row>
    <row r="54" spans="7:13">
      <c r="G54">
        <v>213</v>
      </c>
      <c r="H54">
        <v>-9.5844000000000005</v>
      </c>
      <c r="I54">
        <v>-7.3164999999999996</v>
      </c>
      <c r="J54">
        <v>-5.1067999999999998</v>
      </c>
      <c r="K54">
        <v>-2.3837000000000002</v>
      </c>
      <c r="L54">
        <v>-0.71887000000000001</v>
      </c>
      <c r="M54">
        <v>-1.9088000000000001</v>
      </c>
    </row>
    <row r="55" spans="7:13">
      <c r="G55">
        <v>212</v>
      </c>
      <c r="H55">
        <v>-9.7943999999999996</v>
      </c>
      <c r="I55">
        <v>-7.5118</v>
      </c>
      <c r="J55">
        <v>-5.1531000000000002</v>
      </c>
      <c r="K55">
        <v>-2.7221000000000002</v>
      </c>
      <c r="L55">
        <v>-0.88595999999999997</v>
      </c>
      <c r="M55">
        <v>-2.2507999999999999</v>
      </c>
    </row>
    <row r="56" spans="7:13">
      <c r="G56">
        <v>211</v>
      </c>
      <c r="H56">
        <v>-9.9862000000000002</v>
      </c>
      <c r="I56">
        <v>-7.6843000000000004</v>
      </c>
      <c r="J56">
        <v>-5.1833</v>
      </c>
      <c r="K56">
        <v>-3.1000999999999999</v>
      </c>
      <c r="L56">
        <v>-1.0592999999999999</v>
      </c>
      <c r="M56">
        <v>-2.6236000000000002</v>
      </c>
    </row>
    <row r="57" spans="7:13">
      <c r="G57">
        <v>210</v>
      </c>
      <c r="H57">
        <v>-10.131</v>
      </c>
      <c r="I57">
        <v>-7.7619999999999996</v>
      </c>
      <c r="J57">
        <v>-5.1638000000000002</v>
      </c>
      <c r="K57">
        <v>-3.5123000000000002</v>
      </c>
      <c r="L57">
        <v>-1.2181999999999999</v>
      </c>
      <c r="M57">
        <v>-3.0144000000000002</v>
      </c>
    </row>
    <row r="58" spans="7:13">
      <c r="G58">
        <v>209</v>
      </c>
      <c r="H58">
        <v>-10.170999999999999</v>
      </c>
      <c r="I58">
        <v>-7.7054</v>
      </c>
      <c r="J58">
        <v>-5.1014999999999997</v>
      </c>
      <c r="K58">
        <v>-3.9369000000000001</v>
      </c>
      <c r="L58">
        <v>-1.4149</v>
      </c>
      <c r="M58">
        <v>-3.5158</v>
      </c>
    </row>
    <row r="59" spans="7:13">
      <c r="G59">
        <v>208</v>
      </c>
      <c r="H59">
        <v>-10.031000000000001</v>
      </c>
      <c r="I59">
        <v>-7.5171000000000001</v>
      </c>
      <c r="J59">
        <v>-4.9771999999999998</v>
      </c>
      <c r="K59">
        <v>-4.5355999999999996</v>
      </c>
      <c r="L59">
        <v>-1.7258</v>
      </c>
      <c r="M59">
        <v>-4.0457999999999998</v>
      </c>
    </row>
    <row r="60" spans="7:13">
      <c r="G60">
        <v>207</v>
      </c>
      <c r="H60">
        <v>-9.6356000000000002</v>
      </c>
      <c r="I60">
        <v>-7.2057000000000002</v>
      </c>
      <c r="J60">
        <v>-4.8112000000000004</v>
      </c>
      <c r="K60">
        <v>-5.3013000000000003</v>
      </c>
      <c r="L60">
        <v>-2.1682999999999999</v>
      </c>
      <c r="M60">
        <v>-4.6666999999999996</v>
      </c>
    </row>
    <row r="61" spans="7:13">
      <c r="G61">
        <v>206</v>
      </c>
      <c r="H61">
        <v>-8.9120000000000008</v>
      </c>
      <c r="I61">
        <v>-6.7324999999999999</v>
      </c>
      <c r="J61">
        <v>-4.5536000000000003</v>
      </c>
      <c r="K61">
        <v>-6.2207999999999997</v>
      </c>
      <c r="L61">
        <v>-2.74</v>
      </c>
      <c r="M61">
        <v>-5.3362999999999996</v>
      </c>
    </row>
    <row r="62" spans="7:13">
      <c r="G62">
        <v>205</v>
      </c>
      <c r="H62">
        <v>-7.7854000000000001</v>
      </c>
      <c r="I62">
        <v>-6.0834000000000001</v>
      </c>
      <c r="J62">
        <v>-4.1848000000000001</v>
      </c>
      <c r="K62">
        <v>-7.1576000000000004</v>
      </c>
      <c r="L62">
        <v>-3.2722000000000002</v>
      </c>
      <c r="M62">
        <v>-6.0585000000000004</v>
      </c>
    </row>
    <row r="63" spans="7:13">
      <c r="G63">
        <v>204</v>
      </c>
      <c r="H63">
        <v>-6.3274999999999997</v>
      </c>
      <c r="I63">
        <v>-5.0633999999999997</v>
      </c>
      <c r="J63">
        <v>-3.6408999999999998</v>
      </c>
      <c r="K63">
        <v>-8.1021999999999998</v>
      </c>
      <c r="L63">
        <v>-3.8757000000000001</v>
      </c>
      <c r="M63">
        <v>-6.7786999999999997</v>
      </c>
    </row>
    <row r="64" spans="7:13">
      <c r="G64">
        <v>203</v>
      </c>
      <c r="H64">
        <v>-4.2995000000000001</v>
      </c>
      <c r="I64">
        <v>-3.5951</v>
      </c>
      <c r="J64">
        <v>-2.7212000000000001</v>
      </c>
      <c r="K64">
        <v>-9.1242000000000001</v>
      </c>
      <c r="L64">
        <v>-4.5865999999999998</v>
      </c>
      <c r="M64">
        <v>-7.4767999999999999</v>
      </c>
    </row>
    <row r="65" spans="7:13">
      <c r="G65">
        <v>202</v>
      </c>
      <c r="H65">
        <v>-1.9413</v>
      </c>
      <c r="I65">
        <v>-1.8786</v>
      </c>
      <c r="J65">
        <v>-1.5806</v>
      </c>
      <c r="K65">
        <v>-10.141</v>
      </c>
      <c r="L65">
        <v>-5.2933000000000003</v>
      </c>
      <c r="M65">
        <v>-8.1038999999999994</v>
      </c>
    </row>
    <row r="66" spans="7:13">
      <c r="G66">
        <v>201</v>
      </c>
      <c r="H66">
        <v>0.50143000000000004</v>
      </c>
      <c r="I66">
        <v>-5.1764999999999999E-2</v>
      </c>
      <c r="J66">
        <v>-0.31606000000000001</v>
      </c>
      <c r="K66">
        <v>-11.053000000000001</v>
      </c>
      <c r="L66">
        <v>-5.9531000000000001</v>
      </c>
      <c r="M66">
        <v>-8.6857000000000006</v>
      </c>
    </row>
    <row r="67" spans="7:13">
      <c r="G67">
        <v>200</v>
      </c>
      <c r="H67">
        <v>2.8165</v>
      </c>
      <c r="I67">
        <v>1.7135</v>
      </c>
      <c r="J67">
        <v>0.97438999999999998</v>
      </c>
      <c r="K67">
        <v>-11.836</v>
      </c>
      <c r="L67">
        <v>-6.4786000000000001</v>
      </c>
      <c r="M67">
        <v>-9.2149999999999999</v>
      </c>
    </row>
    <row r="68" spans="7:13">
      <c r="G68">
        <v>199</v>
      </c>
      <c r="H68">
        <v>4.8695000000000004</v>
      </c>
      <c r="I68">
        <v>3.3235000000000001</v>
      </c>
      <c r="J68">
        <v>2.1749000000000001</v>
      </c>
      <c r="K68">
        <v>-12.403</v>
      </c>
      <c r="L68">
        <v>-6.8822999999999999</v>
      </c>
      <c r="M68">
        <v>-9.6813000000000002</v>
      </c>
    </row>
    <row r="69" spans="7:13">
      <c r="G69">
        <v>198</v>
      </c>
      <c r="H69">
        <v>6.5506000000000002</v>
      </c>
      <c r="I69">
        <v>4.6730999999999998</v>
      </c>
      <c r="J69">
        <v>3.2181999999999999</v>
      </c>
      <c r="K69">
        <v>-12.798999999999999</v>
      </c>
      <c r="L69">
        <v>-7.1208999999999998</v>
      </c>
      <c r="M69">
        <v>-10.037000000000001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F7:AG51"/>
  <sheetViews>
    <sheetView workbookViewId="0">
      <selection activeCell="U44" sqref="U44"/>
    </sheetView>
  </sheetViews>
  <sheetFormatPr defaultRowHeight="14.4"/>
  <cols>
    <col min="1" max="16384" width="8.88671875" style="2"/>
  </cols>
  <sheetData>
    <row r="7" spans="6:33">
      <c r="Q7" s="3" t="s">
        <v>17</v>
      </c>
    </row>
    <row r="8" spans="6:33">
      <c r="F8" s="2" t="s">
        <v>18</v>
      </c>
      <c r="G8" s="2" t="s">
        <v>19</v>
      </c>
      <c r="I8" s="2" t="s">
        <v>1</v>
      </c>
      <c r="Q8" s="2" t="s">
        <v>20</v>
      </c>
      <c r="AA8" s="2" t="s">
        <v>1</v>
      </c>
    </row>
    <row r="9" spans="6:33">
      <c r="F9" s="2" t="s">
        <v>21</v>
      </c>
      <c r="G9" s="2">
        <v>1.9E-2</v>
      </c>
      <c r="I9" s="2" t="s">
        <v>22</v>
      </c>
      <c r="J9" s="2" t="s">
        <v>18</v>
      </c>
      <c r="L9" s="2" t="s">
        <v>23</v>
      </c>
      <c r="N9" s="2" t="s">
        <v>24</v>
      </c>
      <c r="Q9" s="2" t="s">
        <v>18</v>
      </c>
      <c r="T9" s="2" t="s">
        <v>23</v>
      </c>
      <c r="W9" s="2" t="s">
        <v>24</v>
      </c>
    </row>
    <row r="10" spans="6:33">
      <c r="F10" s="2" t="s">
        <v>25</v>
      </c>
      <c r="G10" s="2">
        <v>1.0999999999999999E-2</v>
      </c>
      <c r="I10" s="4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Q10" s="2">
        <v>0</v>
      </c>
      <c r="S10" s="2" t="s">
        <v>11</v>
      </c>
      <c r="V10" s="2" t="s">
        <v>11</v>
      </c>
      <c r="Y10" s="2" t="s">
        <v>11</v>
      </c>
      <c r="AA10" s="2" t="s">
        <v>26</v>
      </c>
      <c r="AB10" s="2" t="s">
        <v>27</v>
      </c>
      <c r="AC10" s="2" t="s">
        <v>28</v>
      </c>
      <c r="AE10" s="2" t="s">
        <v>11</v>
      </c>
      <c r="AF10" s="2" t="s">
        <v>12</v>
      </c>
      <c r="AG10" s="2" t="s">
        <v>7</v>
      </c>
    </row>
    <row r="11" spans="6:33">
      <c r="G11" s="2">
        <f>AVERAGE(G9:G10)</f>
        <v>1.4999999999999999E-2</v>
      </c>
      <c r="I11" s="4">
        <v>0.5</v>
      </c>
      <c r="J11" s="2">
        <v>0.1</v>
      </c>
      <c r="K11" s="2">
        <v>0.18</v>
      </c>
      <c r="L11" s="2">
        <v>0.09</v>
      </c>
      <c r="M11" s="2">
        <v>0.1</v>
      </c>
      <c r="N11" s="2">
        <v>9.7000000000000003E-2</v>
      </c>
      <c r="O11" s="2">
        <v>0.12</v>
      </c>
      <c r="Q11" s="2">
        <f>J11/0.015</f>
        <v>6.666666666666667</v>
      </c>
      <c r="R11" s="2">
        <f>K11/0.015</f>
        <v>12</v>
      </c>
      <c r="S11" s="2">
        <f>AVERAGE(Q11:R11)</f>
        <v>9.3333333333333339</v>
      </c>
      <c r="T11" s="2">
        <f>L11/0.014</f>
        <v>6.4285714285714279</v>
      </c>
      <c r="U11" s="2">
        <f>M11/0.014</f>
        <v>7.1428571428571432</v>
      </c>
      <c r="V11" s="2">
        <f>AVERAGE(T11,U11)</f>
        <v>6.7857142857142856</v>
      </c>
      <c r="W11" s="2">
        <f>N11/0.019</f>
        <v>5.1052631578947372</v>
      </c>
      <c r="X11" s="2">
        <f>O11/0.019</f>
        <v>6.3157894736842106</v>
      </c>
      <c r="Y11" s="2">
        <f>AVERAGE(W11:X11)</f>
        <v>5.7105263157894743</v>
      </c>
      <c r="AA11" s="2">
        <v>9.3333333333333304</v>
      </c>
      <c r="AB11" s="2">
        <v>6.7857142857142856</v>
      </c>
      <c r="AC11" s="2">
        <v>5.7105263157894743</v>
      </c>
      <c r="AE11" s="2">
        <f>AVERAGE(AA11:AC11)</f>
        <v>7.276524644945698</v>
      </c>
      <c r="AF11" s="2">
        <f>STDEV(AA11:AC11)</f>
        <v>1.86060575569836</v>
      </c>
      <c r="AG11" s="2">
        <f>AF11/1.732</f>
        <v>1.0742527457842725</v>
      </c>
    </row>
    <row r="12" spans="6:33">
      <c r="F12" s="2" t="s">
        <v>23</v>
      </c>
      <c r="I12" s="4">
        <v>1</v>
      </c>
      <c r="J12" s="2">
        <v>0.15</v>
      </c>
      <c r="K12" s="2">
        <v>0.2</v>
      </c>
      <c r="L12" s="2">
        <v>0.16500000000000001</v>
      </c>
      <c r="M12" s="2">
        <v>0.17299999999999999</v>
      </c>
      <c r="N12" s="2">
        <v>0.19</v>
      </c>
      <c r="O12" s="2">
        <v>0.21</v>
      </c>
      <c r="Q12" s="2">
        <f>J12/0.015</f>
        <v>10</v>
      </c>
      <c r="R12" s="2">
        <f t="shared" ref="R12:R18" si="0">K12/0.015</f>
        <v>13.333333333333334</v>
      </c>
      <c r="S12" s="2">
        <f t="shared" ref="S12:S18" si="1">AVERAGE(Q12:R12)</f>
        <v>11.666666666666668</v>
      </c>
      <c r="T12" s="2">
        <f>L12/0.014</f>
        <v>11.785714285714286</v>
      </c>
      <c r="U12" s="2">
        <f t="shared" ref="U12:U18" si="2">M12/0.014</f>
        <v>12.357142857142856</v>
      </c>
      <c r="V12" s="2">
        <f t="shared" ref="V12:V18" si="3">AVERAGE(T12,U12)</f>
        <v>12.071428571428571</v>
      </c>
      <c r="W12" s="2">
        <f t="shared" ref="W12:X18" si="4">N12/0.019</f>
        <v>10</v>
      </c>
      <c r="X12" s="2">
        <f t="shared" si="4"/>
        <v>11.052631578947368</v>
      </c>
      <c r="Y12" s="2">
        <f t="shared" ref="Y12:Y18" si="5">AVERAGE(W12:X12)</f>
        <v>10.526315789473685</v>
      </c>
      <c r="AA12" s="2">
        <v>11.666666666666668</v>
      </c>
      <c r="AB12" s="2">
        <v>12.071428571428571</v>
      </c>
      <c r="AC12" s="2">
        <v>10.526315789473685</v>
      </c>
      <c r="AE12" s="2">
        <f t="shared" ref="AE12:AE17" si="6">AVERAGE(AA12:AC12)</f>
        <v>11.421470342522975</v>
      </c>
      <c r="AF12" s="2">
        <f t="shared" ref="AF12:AF18" si="7">STDEV(AA12:AC12)</f>
        <v>0.80120802871054664</v>
      </c>
      <c r="AG12" s="2">
        <f t="shared" ref="AG12:AG48" si="8">AF12/1.732</f>
        <v>0.46259124059500384</v>
      </c>
    </row>
    <row r="13" spans="6:33">
      <c r="F13" s="2" t="s">
        <v>21</v>
      </c>
      <c r="G13" s="2">
        <v>1.7000000000000001E-2</v>
      </c>
      <c r="I13" s="4">
        <v>1.5</v>
      </c>
      <c r="J13" s="2">
        <v>0.28000000000000003</v>
      </c>
      <c r="K13" s="2">
        <v>0.34</v>
      </c>
      <c r="L13" s="2">
        <v>0.2225</v>
      </c>
      <c r="M13" s="2">
        <v>0.20300000000000001</v>
      </c>
      <c r="N13" s="2">
        <v>0.3</v>
      </c>
      <c r="O13" s="2">
        <v>0.35</v>
      </c>
      <c r="Q13" s="2">
        <f t="shared" ref="Q13:Q17" si="9">J13/0.015</f>
        <v>18.666666666666668</v>
      </c>
      <c r="R13" s="2">
        <f t="shared" si="0"/>
        <v>22.666666666666668</v>
      </c>
      <c r="S13" s="2">
        <f t="shared" si="1"/>
        <v>20.666666666666668</v>
      </c>
      <c r="T13" s="2">
        <f t="shared" ref="T13:T18" si="10">L13/0.014</f>
        <v>15.892857142857142</v>
      </c>
      <c r="U13" s="2">
        <f t="shared" si="2"/>
        <v>14.5</v>
      </c>
      <c r="V13" s="2">
        <f t="shared" si="3"/>
        <v>15.196428571428571</v>
      </c>
      <c r="W13" s="2">
        <f t="shared" si="4"/>
        <v>15.789473684210526</v>
      </c>
      <c r="X13" s="2">
        <f t="shared" si="4"/>
        <v>18.421052631578945</v>
      </c>
      <c r="Y13" s="2">
        <f t="shared" si="5"/>
        <v>17.105263157894736</v>
      </c>
      <c r="AA13" s="2">
        <v>20.666666666666668</v>
      </c>
      <c r="AB13" s="2">
        <v>15.196428571428571</v>
      </c>
      <c r="AC13" s="2">
        <v>17.105263157894736</v>
      </c>
      <c r="AE13" s="2">
        <f t="shared" si="6"/>
        <v>17.656119465329994</v>
      </c>
      <c r="AF13" s="2">
        <f t="shared" si="7"/>
        <v>2.7764110301303146</v>
      </c>
      <c r="AG13" s="2">
        <f t="shared" si="8"/>
        <v>1.6030086779043387</v>
      </c>
    </row>
    <row r="14" spans="6:33">
      <c r="F14" s="2" t="s">
        <v>25</v>
      </c>
      <c r="G14" s="2">
        <v>1.0999999999999999E-2</v>
      </c>
      <c r="I14" s="4">
        <v>2</v>
      </c>
      <c r="J14" s="2">
        <v>0.51</v>
      </c>
      <c r="K14" s="2">
        <v>0.67</v>
      </c>
      <c r="L14" s="2">
        <v>0.52500000000000002</v>
      </c>
      <c r="M14" s="2">
        <v>0.48699999999999999</v>
      </c>
      <c r="N14" s="2">
        <v>0.56000000000000005</v>
      </c>
      <c r="O14" s="2">
        <v>0.61</v>
      </c>
      <c r="Q14" s="2">
        <f t="shared" si="9"/>
        <v>34</v>
      </c>
      <c r="R14" s="2">
        <f t="shared" si="0"/>
        <v>44.666666666666671</v>
      </c>
      <c r="S14" s="2">
        <f t="shared" si="1"/>
        <v>39.333333333333336</v>
      </c>
      <c r="T14" s="2">
        <f t="shared" si="10"/>
        <v>37.5</v>
      </c>
      <c r="U14" s="2">
        <f t="shared" si="2"/>
        <v>34.785714285714285</v>
      </c>
      <c r="V14" s="2">
        <f>AVERAGE(T14,U14)</f>
        <v>36.142857142857139</v>
      </c>
      <c r="W14" s="2">
        <f t="shared" si="4"/>
        <v>29.473684210526319</v>
      </c>
      <c r="X14" s="2">
        <f t="shared" si="4"/>
        <v>32.10526315789474</v>
      </c>
      <c r="Y14" s="2">
        <f t="shared" si="5"/>
        <v>30.789473684210527</v>
      </c>
      <c r="AA14" s="2">
        <v>39.333333333333336</v>
      </c>
      <c r="AB14" s="2">
        <v>36.142857142857139</v>
      </c>
      <c r="AC14" s="2">
        <v>30.789473684210527</v>
      </c>
      <c r="AE14" s="2">
        <f t="shared" si="6"/>
        <v>35.421888053467001</v>
      </c>
      <c r="AF14" s="2">
        <f t="shared" si="7"/>
        <v>4.3173176564702098</v>
      </c>
      <c r="AG14" s="2">
        <f t="shared" si="8"/>
        <v>2.4926776307564724</v>
      </c>
    </row>
    <row r="15" spans="6:33">
      <c r="G15" s="2">
        <f>AVERAGE(G13:G14)</f>
        <v>1.4E-2</v>
      </c>
      <c r="I15" s="4">
        <v>2.5</v>
      </c>
      <c r="J15" s="2">
        <v>1.23</v>
      </c>
      <c r="K15" s="2">
        <v>1.45</v>
      </c>
      <c r="L15" s="2">
        <v>0.97499999999999998</v>
      </c>
      <c r="M15" s="2">
        <v>1.109</v>
      </c>
      <c r="N15" s="2">
        <v>1.37</v>
      </c>
      <c r="O15" s="2">
        <v>1.42</v>
      </c>
      <c r="Q15" s="2">
        <f t="shared" si="9"/>
        <v>82</v>
      </c>
      <c r="R15" s="2">
        <f t="shared" si="0"/>
        <v>96.666666666666671</v>
      </c>
      <c r="S15" s="2">
        <f t="shared" si="1"/>
        <v>89.333333333333343</v>
      </c>
      <c r="T15" s="2">
        <f t="shared" si="10"/>
        <v>69.642857142857139</v>
      </c>
      <c r="U15" s="2">
        <f t="shared" si="2"/>
        <v>79.214285714285708</v>
      </c>
      <c r="V15" s="2">
        <f t="shared" si="3"/>
        <v>74.428571428571416</v>
      </c>
      <c r="W15" s="2">
        <f t="shared" si="4"/>
        <v>72.10526315789474</v>
      </c>
      <c r="X15" s="2">
        <f t="shared" si="4"/>
        <v>74.73684210526315</v>
      </c>
      <c r="Y15" s="2">
        <f t="shared" si="5"/>
        <v>73.421052631578945</v>
      </c>
      <c r="AA15" s="2">
        <v>89.333333333333343</v>
      </c>
      <c r="AB15" s="2">
        <v>74.428571428571416</v>
      </c>
      <c r="AC15" s="2">
        <v>73.421052631578945</v>
      </c>
      <c r="AE15" s="2">
        <f t="shared" si="6"/>
        <v>79.060985797827911</v>
      </c>
      <c r="AF15" s="2">
        <f t="shared" si="7"/>
        <v>8.9103656742709667</v>
      </c>
      <c r="AG15" s="2">
        <f t="shared" si="8"/>
        <v>5.1445529297176487</v>
      </c>
    </row>
    <row r="16" spans="6:33">
      <c r="I16" s="4">
        <v>3</v>
      </c>
      <c r="J16" s="2">
        <v>1.87</v>
      </c>
      <c r="K16" s="2">
        <v>1.9</v>
      </c>
      <c r="L16" s="2">
        <v>1.31</v>
      </c>
      <c r="M16" s="2">
        <v>1.43</v>
      </c>
      <c r="N16" s="2">
        <v>1.88</v>
      </c>
      <c r="O16" s="2">
        <v>1.85</v>
      </c>
      <c r="Q16" s="2">
        <f t="shared" si="9"/>
        <v>124.66666666666667</v>
      </c>
      <c r="R16" s="2">
        <f t="shared" si="0"/>
        <v>126.66666666666667</v>
      </c>
      <c r="S16" s="2">
        <f t="shared" si="1"/>
        <v>125.66666666666667</v>
      </c>
      <c r="T16" s="2">
        <f t="shared" si="10"/>
        <v>93.571428571428569</v>
      </c>
      <c r="U16" s="2">
        <f t="shared" si="2"/>
        <v>102.14285714285714</v>
      </c>
      <c r="V16" s="2">
        <f t="shared" si="3"/>
        <v>97.857142857142861</v>
      </c>
      <c r="W16" s="2">
        <f t="shared" si="4"/>
        <v>98.94736842105263</v>
      </c>
      <c r="X16" s="2">
        <f t="shared" si="4"/>
        <v>97.368421052631589</v>
      </c>
      <c r="Y16" s="2">
        <f t="shared" si="5"/>
        <v>98.15789473684211</v>
      </c>
      <c r="AA16" s="2">
        <v>125.66666666666667</v>
      </c>
      <c r="AB16" s="2">
        <v>97.857142857142861</v>
      </c>
      <c r="AC16" s="2">
        <v>98.15789473684211</v>
      </c>
      <c r="AE16" s="2">
        <f t="shared" si="6"/>
        <v>107.22723475355053</v>
      </c>
      <c r="AF16" s="2">
        <f t="shared" si="7"/>
        <v>15.969724477339183</v>
      </c>
      <c r="AG16" s="2">
        <f t="shared" si="8"/>
        <v>9.2203951947685816</v>
      </c>
    </row>
    <row r="17" spans="6:33">
      <c r="F17" s="2" t="s">
        <v>24</v>
      </c>
      <c r="I17" s="4">
        <v>3.5</v>
      </c>
      <c r="J17" s="2">
        <v>1.92</v>
      </c>
      <c r="K17" s="2">
        <v>1.92</v>
      </c>
      <c r="L17" s="2">
        <v>1.4750000000000001</v>
      </c>
      <c r="M17" s="2">
        <v>1.5669999999999999</v>
      </c>
      <c r="N17" s="2">
        <v>1.94</v>
      </c>
      <c r="O17" s="2">
        <v>1.92</v>
      </c>
      <c r="Q17" s="2">
        <f t="shared" si="9"/>
        <v>128</v>
      </c>
      <c r="R17" s="2">
        <f t="shared" si="0"/>
        <v>128</v>
      </c>
      <c r="S17" s="2">
        <f t="shared" si="1"/>
        <v>128</v>
      </c>
      <c r="T17" s="2">
        <f t="shared" si="10"/>
        <v>105.35714285714286</v>
      </c>
      <c r="U17" s="2">
        <f t="shared" si="2"/>
        <v>111.92857142857142</v>
      </c>
      <c r="V17" s="2">
        <f t="shared" si="3"/>
        <v>108.64285714285714</v>
      </c>
      <c r="W17" s="2">
        <f t="shared" si="4"/>
        <v>102.10526315789474</v>
      </c>
      <c r="X17" s="2">
        <f t="shared" si="4"/>
        <v>101.05263157894737</v>
      </c>
      <c r="Y17" s="2">
        <f t="shared" si="5"/>
        <v>101.57894736842105</v>
      </c>
      <c r="AA17" s="2">
        <v>128</v>
      </c>
      <c r="AB17" s="2">
        <v>108.64285714285714</v>
      </c>
      <c r="AC17" s="2">
        <v>101.57894736842105</v>
      </c>
      <c r="AE17" s="2">
        <f t="shared" si="6"/>
        <v>112.74060150375941</v>
      </c>
      <c r="AF17" s="2">
        <f t="shared" si="7"/>
        <v>13.678875581554333</v>
      </c>
      <c r="AG17" s="2">
        <f t="shared" si="8"/>
        <v>7.8977341694886452</v>
      </c>
    </row>
    <row r="18" spans="6:33">
      <c r="F18" s="2" t="s">
        <v>21</v>
      </c>
      <c r="G18" s="2">
        <v>2.1000000000000001E-2</v>
      </c>
      <c r="I18" s="4">
        <v>4</v>
      </c>
      <c r="J18" s="2">
        <v>1.94</v>
      </c>
      <c r="K18" s="2">
        <v>1.93</v>
      </c>
      <c r="L18" s="2">
        <v>1.575</v>
      </c>
      <c r="M18" s="2">
        <v>1.5429999999999999</v>
      </c>
      <c r="N18" s="2">
        <v>1.92</v>
      </c>
      <c r="O18" s="2">
        <v>1.9</v>
      </c>
      <c r="Q18" s="2">
        <f>J18/0.015</f>
        <v>129.33333333333334</v>
      </c>
      <c r="R18" s="2">
        <f t="shared" si="0"/>
        <v>128.66666666666666</v>
      </c>
      <c r="S18" s="2">
        <f t="shared" si="1"/>
        <v>129</v>
      </c>
      <c r="T18" s="2">
        <f t="shared" si="10"/>
        <v>112.5</v>
      </c>
      <c r="U18" s="2">
        <f t="shared" si="2"/>
        <v>110.21428571428571</v>
      </c>
      <c r="V18" s="2">
        <f t="shared" si="3"/>
        <v>111.35714285714286</v>
      </c>
      <c r="W18" s="2">
        <f t="shared" si="4"/>
        <v>101.05263157894737</v>
      </c>
      <c r="X18" s="2">
        <f t="shared" si="4"/>
        <v>100</v>
      </c>
      <c r="Y18" s="2">
        <f t="shared" si="5"/>
        <v>100.52631578947368</v>
      </c>
      <c r="AA18" s="2">
        <v>129</v>
      </c>
      <c r="AB18" s="2">
        <v>111.35714285714286</v>
      </c>
      <c r="AC18" s="2">
        <v>100.52631578947368</v>
      </c>
      <c r="AE18" s="2">
        <f>AVERAGE(AA18:AC18)</f>
        <v>113.62781954887218</v>
      </c>
      <c r="AF18" s="2">
        <f t="shared" si="7"/>
        <v>14.372009344867802</v>
      </c>
      <c r="AG18" s="2">
        <f t="shared" si="8"/>
        <v>8.2979268734802556</v>
      </c>
    </row>
    <row r="19" spans="6:33">
      <c r="F19" s="2" t="s">
        <v>25</v>
      </c>
      <c r="G19" s="2">
        <v>1.7000000000000001E-2</v>
      </c>
    </row>
    <row r="20" spans="6:33">
      <c r="G20" s="2">
        <f>AVERAGE(G18:G19)</f>
        <v>1.9000000000000003E-2</v>
      </c>
    </row>
    <row r="22" spans="6:33">
      <c r="I22" s="3" t="s">
        <v>3</v>
      </c>
      <c r="L22" s="3"/>
      <c r="N22" s="3"/>
      <c r="AA22" s="2" t="s">
        <v>3</v>
      </c>
    </row>
    <row r="23" spans="6:33">
      <c r="F23" s="2" t="s">
        <v>18</v>
      </c>
      <c r="G23" s="2" t="s">
        <v>19</v>
      </c>
      <c r="I23" s="2" t="s">
        <v>22</v>
      </c>
      <c r="J23" s="2" t="s">
        <v>18</v>
      </c>
      <c r="L23" s="2" t="s">
        <v>23</v>
      </c>
      <c r="N23" s="2" t="s">
        <v>24</v>
      </c>
      <c r="Q23" s="2" t="s">
        <v>18</v>
      </c>
      <c r="T23" s="2" t="s">
        <v>23</v>
      </c>
      <c r="W23" s="2" t="s">
        <v>24</v>
      </c>
    </row>
    <row r="24" spans="6:33">
      <c r="F24" s="2" t="s">
        <v>21</v>
      </c>
      <c r="G24" s="2">
        <v>1.9E-2</v>
      </c>
      <c r="I24" s="4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S24" s="2" t="s">
        <v>11</v>
      </c>
      <c r="V24" s="2" t="s">
        <v>11</v>
      </c>
      <c r="Y24" s="2" t="s">
        <v>11</v>
      </c>
      <c r="AA24" s="2" t="s">
        <v>26</v>
      </c>
      <c r="AB24" s="2" t="s">
        <v>27</v>
      </c>
      <c r="AC24" s="2" t="s">
        <v>28</v>
      </c>
      <c r="AE24" s="2" t="s">
        <v>11</v>
      </c>
      <c r="AF24" s="2" t="s">
        <v>12</v>
      </c>
      <c r="AG24" s="2" t="s">
        <v>7</v>
      </c>
    </row>
    <row r="25" spans="6:33">
      <c r="F25" s="2" t="s">
        <v>25</v>
      </c>
      <c r="G25" s="2">
        <v>1.0999999999999999E-2</v>
      </c>
      <c r="I25" s="4">
        <v>0.5</v>
      </c>
      <c r="J25" s="2">
        <v>2.8000000000000001E-2</v>
      </c>
      <c r="K25" s="2">
        <v>0.03</v>
      </c>
      <c r="L25" s="2">
        <v>1.9E-2</v>
      </c>
      <c r="M25" s="2">
        <v>2.1999999999999999E-2</v>
      </c>
      <c r="N25" s="2">
        <v>4.2000000000000003E-2</v>
      </c>
      <c r="O25" s="2">
        <v>5.6000000000000001E-2</v>
      </c>
      <c r="Q25" s="2">
        <f>J25/0.015</f>
        <v>1.8666666666666667</v>
      </c>
      <c r="R25" s="2">
        <f>K25/0.015</f>
        <v>2</v>
      </c>
      <c r="S25" s="2">
        <f>AVERAGE(Q25:R25)</f>
        <v>1.9333333333333333</v>
      </c>
      <c r="T25" s="2">
        <f>L25/0.014</f>
        <v>1.357142857142857</v>
      </c>
      <c r="U25" s="2">
        <f>M25/0.014</f>
        <v>1.5714285714285714</v>
      </c>
      <c r="V25" s="2">
        <f>AVERAGE(T25:U25)</f>
        <v>1.4642857142857142</v>
      </c>
      <c r="W25" s="2">
        <f>N25/0.019</f>
        <v>2.2105263157894739</v>
      </c>
      <c r="X25" s="2">
        <f>O25/0.019</f>
        <v>2.9473684210526319</v>
      </c>
      <c r="Y25" s="2">
        <f>AVERAGE(W25:X25)</f>
        <v>2.5789473684210531</v>
      </c>
      <c r="AA25" s="2">
        <v>1.9333333333333333</v>
      </c>
      <c r="AB25" s="2">
        <v>1.4642857142857142</v>
      </c>
      <c r="AC25" s="2">
        <v>2.5789473684210531</v>
      </c>
      <c r="AE25" s="2">
        <f>AVERAGE(AA25:AC25)</f>
        <v>1.9921888053467001</v>
      </c>
      <c r="AF25" s="2">
        <f>STDEV(AA25:AC25)</f>
        <v>0.5596567034704133</v>
      </c>
      <c r="AG25" s="2">
        <f t="shared" si="8"/>
        <v>0.32312742694596613</v>
      </c>
    </row>
    <row r="26" spans="6:33">
      <c r="G26" s="2">
        <f>AVERAGE(G24:G25)</f>
        <v>1.4999999999999999E-2</v>
      </c>
      <c r="I26" s="4">
        <v>1</v>
      </c>
      <c r="J26" s="2">
        <v>7.2999999999999995E-2</v>
      </c>
      <c r="K26" s="2">
        <v>6.2E-2</v>
      </c>
      <c r="L26" s="2">
        <v>8.1000000000000003E-2</v>
      </c>
      <c r="M26" s="2">
        <v>7.9000000000000001E-2</v>
      </c>
      <c r="N26" s="2">
        <v>7.0999999999999994E-2</v>
      </c>
      <c r="O26" s="2">
        <v>6.7000000000000004E-2</v>
      </c>
      <c r="Q26" s="2">
        <f t="shared" ref="Q26:R32" si="11">J26/0.015</f>
        <v>4.8666666666666663</v>
      </c>
      <c r="R26" s="2">
        <f t="shared" si="11"/>
        <v>4.1333333333333337</v>
      </c>
      <c r="S26" s="2">
        <f t="shared" ref="S26:S32" si="12">AVERAGE(Q26:R26)</f>
        <v>4.5</v>
      </c>
      <c r="T26" s="2">
        <f t="shared" ref="T26:U32" si="13">L26/0.014</f>
        <v>5.7857142857142856</v>
      </c>
      <c r="U26" s="2">
        <f t="shared" si="13"/>
        <v>5.6428571428571432</v>
      </c>
      <c r="V26" s="2">
        <f t="shared" ref="V26:V32" si="14">AVERAGE(T26:U26)</f>
        <v>5.7142857142857144</v>
      </c>
      <c r="W26" s="2">
        <f t="shared" ref="W26:X32" si="15">N26/0.019</f>
        <v>3.7368421052631575</v>
      </c>
      <c r="X26" s="2">
        <f t="shared" si="15"/>
        <v>3.5263157894736845</v>
      </c>
      <c r="Y26" s="2">
        <f t="shared" ref="Y26:Y32" si="16">AVERAGE(W26:X26)</f>
        <v>3.6315789473684212</v>
      </c>
      <c r="AA26" s="2">
        <v>4.5</v>
      </c>
      <c r="AB26" s="2">
        <v>5.7142857142857144</v>
      </c>
      <c r="AC26" s="2">
        <v>3.6315789473684212</v>
      </c>
      <c r="AE26" s="2">
        <f t="shared" ref="AE26:AE32" si="17">AVERAGE(AA26:AC26)</f>
        <v>4.6152882205513786</v>
      </c>
      <c r="AF26" s="2">
        <f t="shared" ref="AF26:AF32" si="18">STDEV(AA26:AC26)</f>
        <v>1.0461287681682352</v>
      </c>
      <c r="AG26" s="2">
        <f t="shared" si="8"/>
        <v>0.60400044351514737</v>
      </c>
    </row>
    <row r="27" spans="6:33">
      <c r="F27" s="2" t="s">
        <v>23</v>
      </c>
      <c r="I27" s="4">
        <v>1.5</v>
      </c>
      <c r="J27" s="2">
        <v>0.18</v>
      </c>
      <c r="K27" s="2">
        <v>0.15</v>
      </c>
      <c r="L27" s="2">
        <v>0.19</v>
      </c>
      <c r="M27" s="2">
        <v>0.22</v>
      </c>
      <c r="N27" s="2">
        <v>0.16700000000000001</v>
      </c>
      <c r="O27" s="2">
        <v>0.152</v>
      </c>
      <c r="Q27" s="2">
        <f t="shared" si="11"/>
        <v>12</v>
      </c>
      <c r="R27" s="2">
        <f t="shared" si="11"/>
        <v>10</v>
      </c>
      <c r="S27" s="2">
        <f t="shared" si="12"/>
        <v>11</v>
      </c>
      <c r="T27" s="2">
        <f t="shared" si="13"/>
        <v>13.571428571428571</v>
      </c>
      <c r="U27" s="2">
        <f t="shared" si="13"/>
        <v>15.714285714285714</v>
      </c>
      <c r="V27" s="2">
        <f t="shared" si="14"/>
        <v>14.642857142857142</v>
      </c>
      <c r="W27" s="2">
        <f t="shared" si="15"/>
        <v>8.7894736842105274</v>
      </c>
      <c r="X27" s="2">
        <f t="shared" si="15"/>
        <v>8</v>
      </c>
      <c r="Y27" s="2">
        <f t="shared" si="16"/>
        <v>8.3947368421052637</v>
      </c>
      <c r="AA27" s="2">
        <v>11</v>
      </c>
      <c r="AB27" s="2">
        <v>14.642857142857142</v>
      </c>
      <c r="AC27" s="2">
        <v>8.3947368421052637</v>
      </c>
      <c r="AE27" s="2">
        <f t="shared" si="17"/>
        <v>11.345864661654135</v>
      </c>
      <c r="AF27" s="2">
        <f t="shared" si="18"/>
        <v>3.1383863045047189</v>
      </c>
      <c r="AG27" s="2">
        <f t="shared" si="8"/>
        <v>1.8120013305454497</v>
      </c>
    </row>
    <row r="28" spans="6:33">
      <c r="F28" s="2" t="s">
        <v>21</v>
      </c>
      <c r="G28" s="2">
        <v>1.7000000000000001E-2</v>
      </c>
      <c r="I28" s="4">
        <v>2</v>
      </c>
      <c r="J28" s="2">
        <v>0.46</v>
      </c>
      <c r="K28" s="2">
        <v>0.34100000000000003</v>
      </c>
      <c r="L28" s="2">
        <v>0.56000000000000005</v>
      </c>
      <c r="M28" s="2">
        <v>0.59</v>
      </c>
      <c r="N28" s="2">
        <v>0.372</v>
      </c>
      <c r="O28" s="2">
        <v>0.38900000000000001</v>
      </c>
      <c r="Q28" s="2">
        <f t="shared" si="11"/>
        <v>30.666666666666668</v>
      </c>
      <c r="R28" s="2">
        <f t="shared" si="11"/>
        <v>22.733333333333334</v>
      </c>
      <c r="S28" s="2">
        <f t="shared" si="12"/>
        <v>26.700000000000003</v>
      </c>
      <c r="T28" s="2">
        <f t="shared" si="13"/>
        <v>40</v>
      </c>
      <c r="U28" s="2">
        <f t="shared" si="13"/>
        <v>42.142857142857139</v>
      </c>
      <c r="V28" s="2">
        <f t="shared" si="14"/>
        <v>41.071428571428569</v>
      </c>
      <c r="W28" s="2">
        <f t="shared" si="15"/>
        <v>19.578947368421051</v>
      </c>
      <c r="X28" s="2">
        <f t="shared" si="15"/>
        <v>20.473684210526319</v>
      </c>
      <c r="Y28" s="2">
        <f t="shared" si="16"/>
        <v>20.026315789473685</v>
      </c>
      <c r="AA28" s="2">
        <v>26.700000000000003</v>
      </c>
      <c r="AB28" s="2">
        <v>41.071428571428569</v>
      </c>
      <c r="AC28" s="2">
        <v>20.026315789473685</v>
      </c>
      <c r="AE28" s="2">
        <f t="shared" si="17"/>
        <v>29.265914786967418</v>
      </c>
      <c r="AF28" s="2">
        <f t="shared" si="18"/>
        <v>10.754633049146003</v>
      </c>
      <c r="AG28" s="2">
        <f t="shared" si="8"/>
        <v>6.2093724302228654</v>
      </c>
    </row>
    <row r="29" spans="6:33">
      <c r="F29" s="2" t="s">
        <v>25</v>
      </c>
      <c r="G29" s="2">
        <v>1.0999999999999999E-2</v>
      </c>
      <c r="I29" s="4">
        <v>2.5</v>
      </c>
      <c r="J29" s="2">
        <v>0.89</v>
      </c>
      <c r="K29" s="2">
        <v>0.78</v>
      </c>
      <c r="L29" s="2">
        <v>0.81</v>
      </c>
      <c r="M29" s="2">
        <v>0.98</v>
      </c>
      <c r="N29" s="2">
        <v>0.76</v>
      </c>
      <c r="O29" s="2">
        <v>0.89</v>
      </c>
      <c r="Q29" s="2">
        <f t="shared" si="11"/>
        <v>59.333333333333336</v>
      </c>
      <c r="R29" s="2">
        <f t="shared" si="11"/>
        <v>52.000000000000007</v>
      </c>
      <c r="S29" s="2">
        <f t="shared" si="12"/>
        <v>55.666666666666671</v>
      </c>
      <c r="T29" s="2">
        <f t="shared" si="13"/>
        <v>57.857142857142861</v>
      </c>
      <c r="U29" s="2">
        <f t="shared" si="13"/>
        <v>70</v>
      </c>
      <c r="V29" s="2">
        <f t="shared" si="14"/>
        <v>63.928571428571431</v>
      </c>
      <c r="W29" s="2">
        <f t="shared" si="15"/>
        <v>40</v>
      </c>
      <c r="X29" s="2">
        <f t="shared" si="15"/>
        <v>46.842105263157897</v>
      </c>
      <c r="Y29" s="2">
        <f t="shared" si="16"/>
        <v>43.421052631578945</v>
      </c>
      <c r="AA29" s="2">
        <v>55.666666666666671</v>
      </c>
      <c r="AB29" s="2">
        <v>63.928571428571431</v>
      </c>
      <c r="AC29" s="2">
        <v>43.421052631578945</v>
      </c>
      <c r="AE29" s="2">
        <f t="shared" si="17"/>
        <v>54.338763575605675</v>
      </c>
      <c r="AF29" s="2">
        <f t="shared" si="18"/>
        <v>10.318046170021162</v>
      </c>
      <c r="AG29" s="2">
        <f t="shared" si="8"/>
        <v>5.9573014838459368</v>
      </c>
    </row>
    <row r="30" spans="6:33">
      <c r="G30" s="2">
        <f>AVERAGE(G28:G29)</f>
        <v>1.4E-2</v>
      </c>
      <c r="I30" s="4">
        <v>3</v>
      </c>
      <c r="J30" s="2">
        <v>1.57</v>
      </c>
      <c r="K30" s="2">
        <v>1.45</v>
      </c>
      <c r="L30" s="2">
        <v>1.72</v>
      </c>
      <c r="M30" s="2">
        <v>1.7</v>
      </c>
      <c r="N30" s="2">
        <v>1.48</v>
      </c>
      <c r="O30" s="2">
        <v>1.17</v>
      </c>
      <c r="Q30" s="2">
        <f t="shared" si="11"/>
        <v>104.66666666666667</v>
      </c>
      <c r="R30" s="2">
        <f t="shared" si="11"/>
        <v>96.666666666666671</v>
      </c>
      <c r="S30" s="2">
        <f t="shared" si="12"/>
        <v>100.66666666666667</v>
      </c>
      <c r="T30" s="2">
        <f t="shared" si="13"/>
        <v>122.85714285714285</v>
      </c>
      <c r="U30" s="2">
        <f t="shared" si="13"/>
        <v>121.42857142857142</v>
      </c>
      <c r="V30" s="2">
        <f t="shared" si="14"/>
        <v>122.14285714285714</v>
      </c>
      <c r="W30" s="2">
        <f t="shared" si="15"/>
        <v>77.89473684210526</v>
      </c>
      <c r="X30" s="2">
        <f t="shared" si="15"/>
        <v>61.578947368421048</v>
      </c>
      <c r="Y30" s="2">
        <f t="shared" si="16"/>
        <v>69.73684210526315</v>
      </c>
      <c r="AA30" s="2">
        <v>100.66666666666667</v>
      </c>
      <c r="AB30" s="2">
        <v>122.14285714285714</v>
      </c>
      <c r="AC30" s="2">
        <v>69.73684210526315</v>
      </c>
      <c r="AE30" s="2">
        <f t="shared" si="17"/>
        <v>97.515455304928992</v>
      </c>
      <c r="AF30" s="2">
        <f t="shared" si="18"/>
        <v>26.344737668363489</v>
      </c>
      <c r="AG30" s="2">
        <f t="shared" si="8"/>
        <v>15.210587568339196</v>
      </c>
    </row>
    <row r="31" spans="6:33">
      <c r="I31" s="4">
        <v>3.5</v>
      </c>
      <c r="J31" s="2">
        <v>1.63</v>
      </c>
      <c r="K31" s="2">
        <v>1.52</v>
      </c>
      <c r="L31" s="2">
        <v>1.78</v>
      </c>
      <c r="M31" s="2">
        <v>1.81</v>
      </c>
      <c r="N31" s="2">
        <v>1.49</v>
      </c>
      <c r="O31" s="2">
        <v>1.23</v>
      </c>
      <c r="Q31" s="2">
        <f t="shared" si="11"/>
        <v>108.66666666666666</v>
      </c>
      <c r="R31" s="2">
        <f t="shared" si="11"/>
        <v>101.33333333333334</v>
      </c>
      <c r="S31" s="2">
        <f t="shared" si="12"/>
        <v>105</v>
      </c>
      <c r="T31" s="2">
        <f t="shared" si="13"/>
        <v>127.14285714285714</v>
      </c>
      <c r="U31" s="2">
        <f t="shared" si="13"/>
        <v>129.28571428571428</v>
      </c>
      <c r="V31" s="2">
        <f t="shared" si="14"/>
        <v>128.21428571428572</v>
      </c>
      <c r="W31" s="2">
        <f t="shared" si="15"/>
        <v>78.421052631578945</v>
      </c>
      <c r="X31" s="2">
        <f t="shared" si="15"/>
        <v>64.736842105263165</v>
      </c>
      <c r="Y31" s="2">
        <f t="shared" si="16"/>
        <v>71.578947368421055</v>
      </c>
      <c r="AA31" s="2">
        <v>105</v>
      </c>
      <c r="AB31" s="2">
        <v>128.21428571428572</v>
      </c>
      <c r="AC31" s="2">
        <v>71.578947368421055</v>
      </c>
      <c r="AE31" s="2">
        <f t="shared" si="17"/>
        <v>101.59774436090225</v>
      </c>
      <c r="AF31" s="2">
        <f t="shared" si="18"/>
        <v>28.470544339070369</v>
      </c>
      <c r="AG31" s="2">
        <f t="shared" si="8"/>
        <v>16.437958625329312</v>
      </c>
    </row>
    <row r="32" spans="6:33">
      <c r="F32" s="2" t="s">
        <v>24</v>
      </c>
      <c r="I32" s="4">
        <v>4</v>
      </c>
      <c r="J32" s="2">
        <v>1.621</v>
      </c>
      <c r="K32" s="2">
        <v>1.58</v>
      </c>
      <c r="L32" s="2">
        <v>1.89</v>
      </c>
      <c r="M32" s="2">
        <v>1.82</v>
      </c>
      <c r="N32" s="2">
        <v>1.56</v>
      </c>
      <c r="O32" s="2">
        <v>1.37</v>
      </c>
      <c r="Q32" s="2">
        <f t="shared" si="11"/>
        <v>108.06666666666668</v>
      </c>
      <c r="R32" s="2">
        <f t="shared" si="11"/>
        <v>105.33333333333334</v>
      </c>
      <c r="S32" s="2">
        <f t="shared" si="12"/>
        <v>106.70000000000002</v>
      </c>
      <c r="T32" s="2">
        <f t="shared" si="13"/>
        <v>135</v>
      </c>
      <c r="U32" s="2">
        <f t="shared" si="13"/>
        <v>130</v>
      </c>
      <c r="V32" s="2">
        <f t="shared" si="14"/>
        <v>132.5</v>
      </c>
      <c r="W32" s="2">
        <f t="shared" si="15"/>
        <v>82.10526315789474</v>
      </c>
      <c r="X32" s="2">
        <f t="shared" si="15"/>
        <v>72.10526315789474</v>
      </c>
      <c r="Y32" s="2">
        <f t="shared" si="16"/>
        <v>77.10526315789474</v>
      </c>
      <c r="AA32" s="2">
        <v>106.70000000000002</v>
      </c>
      <c r="AB32" s="2">
        <v>132.5</v>
      </c>
      <c r="AC32" s="2">
        <v>77.10526315789474</v>
      </c>
      <c r="AE32" s="2">
        <f t="shared" si="17"/>
        <v>105.43508771929824</v>
      </c>
      <c r="AF32" s="2">
        <f t="shared" si="18"/>
        <v>27.719022705714796</v>
      </c>
      <c r="AG32" s="2">
        <f t="shared" si="8"/>
        <v>16.004054679973901</v>
      </c>
    </row>
    <row r="33" spans="6:33">
      <c r="F33" s="2" t="s">
        <v>21</v>
      </c>
      <c r="G33" s="2">
        <v>2.1000000000000001E-2</v>
      </c>
    </row>
    <row r="34" spans="6:33">
      <c r="F34" s="2" t="s">
        <v>25</v>
      </c>
      <c r="G34" s="2">
        <v>1.7000000000000001E-2</v>
      </c>
    </row>
    <row r="35" spans="6:33">
      <c r="G35" s="2">
        <f>AVERAGE(G33:G34)</f>
        <v>1.9000000000000003E-2</v>
      </c>
    </row>
    <row r="38" spans="6:33">
      <c r="I38" s="2" t="s">
        <v>29</v>
      </c>
      <c r="AA38" s="2" t="s">
        <v>29</v>
      </c>
    </row>
    <row r="39" spans="6:33">
      <c r="F39" s="2" t="s">
        <v>18</v>
      </c>
      <c r="G39" s="2" t="s">
        <v>19</v>
      </c>
      <c r="I39" s="2" t="s">
        <v>22</v>
      </c>
      <c r="J39" s="2" t="s">
        <v>18</v>
      </c>
      <c r="L39" s="2" t="s">
        <v>23</v>
      </c>
      <c r="N39" s="2" t="s">
        <v>24</v>
      </c>
      <c r="Q39" s="2" t="s">
        <v>18</v>
      </c>
      <c r="T39" s="2" t="s">
        <v>23</v>
      </c>
      <c r="W39" s="2" t="s">
        <v>24</v>
      </c>
    </row>
    <row r="40" spans="6:33">
      <c r="F40" s="2" t="s">
        <v>21</v>
      </c>
      <c r="G40" s="2">
        <v>1.9E-2</v>
      </c>
      <c r="I40" s="4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S40" s="2" t="s">
        <v>11</v>
      </c>
      <c r="V40" s="2" t="s">
        <v>11</v>
      </c>
      <c r="Y40" s="2" t="s">
        <v>11</v>
      </c>
      <c r="AA40" s="2" t="s">
        <v>26</v>
      </c>
      <c r="AB40" s="2" t="s">
        <v>27</v>
      </c>
      <c r="AC40" s="2" t="s">
        <v>28</v>
      </c>
      <c r="AE40" s="2" t="s">
        <v>11</v>
      </c>
      <c r="AF40" s="2" t="s">
        <v>12</v>
      </c>
      <c r="AG40" s="2" t="s">
        <v>7</v>
      </c>
    </row>
    <row r="41" spans="6:33">
      <c r="F41" s="2" t="s">
        <v>25</v>
      </c>
      <c r="G41" s="2">
        <v>1.0999999999999999E-2</v>
      </c>
      <c r="I41" s="4">
        <v>0.5</v>
      </c>
      <c r="J41" s="2">
        <v>2.7E-2</v>
      </c>
      <c r="K41" s="2">
        <v>2.5999999999999999E-2</v>
      </c>
      <c r="L41" s="2">
        <v>1.7000000000000001E-2</v>
      </c>
      <c r="M41" s="2">
        <v>2.3E-2</v>
      </c>
      <c r="N41" s="2">
        <v>3.4000000000000002E-2</v>
      </c>
      <c r="O41" s="2">
        <v>3.1E-2</v>
      </c>
      <c r="Q41" s="2">
        <f>J41/0.015</f>
        <v>1.8</v>
      </c>
      <c r="R41" s="2">
        <f>K41/0.015</f>
        <v>1.7333333333333334</v>
      </c>
      <c r="S41" s="2">
        <f>AVERAGE(Q41:R41)</f>
        <v>1.7666666666666666</v>
      </c>
      <c r="T41" s="2">
        <f>L41/0.014</f>
        <v>1.2142857142857144</v>
      </c>
      <c r="U41" s="2">
        <f>M41/0.014</f>
        <v>1.6428571428571428</v>
      </c>
      <c r="V41" s="2">
        <f>AVERAGE(T41:U41)</f>
        <v>1.4285714285714286</v>
      </c>
      <c r="W41" s="2">
        <f>N41/0.019</f>
        <v>1.7894736842105265</v>
      </c>
      <c r="X41" s="2">
        <f>O41/0.019</f>
        <v>1.631578947368421</v>
      </c>
      <c r="Y41" s="2">
        <f>AVERAGE(W41:X41)</f>
        <v>1.7105263157894739</v>
      </c>
      <c r="AA41" s="2">
        <v>1.7666666666666666</v>
      </c>
      <c r="AB41" s="2">
        <v>1.4285714285714286</v>
      </c>
      <c r="AC41" s="2">
        <v>1.7105263157894739</v>
      </c>
      <c r="AE41" s="2">
        <f>AVERAGE(AA41:AC41)</f>
        <v>1.6352548036758563</v>
      </c>
      <c r="AF41" s="2">
        <f>STDEV(AA41:AC41)</f>
        <v>0.18118070511942597</v>
      </c>
      <c r="AG41" s="2">
        <f t="shared" si="8"/>
        <v>0.10460779741306349</v>
      </c>
    </row>
    <row r="42" spans="6:33">
      <c r="G42" s="2">
        <f>AVERAGE(G40:G41)</f>
        <v>1.4999999999999999E-2</v>
      </c>
      <c r="I42" s="4">
        <v>1</v>
      </c>
      <c r="J42" s="2">
        <v>5.7000000000000002E-2</v>
      </c>
      <c r="K42" s="2">
        <v>6.3E-2</v>
      </c>
      <c r="L42" s="2">
        <v>9.1999999999999998E-2</v>
      </c>
      <c r="M42" s="2">
        <v>9.7000000000000003E-2</v>
      </c>
      <c r="N42" s="2">
        <v>6.9000000000000006E-2</v>
      </c>
      <c r="O42" s="2">
        <v>7.1999999999999995E-2</v>
      </c>
      <c r="Q42" s="2">
        <f t="shared" ref="Q42:R48" si="19">J42/0.015</f>
        <v>3.8000000000000003</v>
      </c>
      <c r="R42" s="2">
        <f t="shared" si="19"/>
        <v>4.2</v>
      </c>
      <c r="S42" s="2">
        <f t="shared" ref="S42:S48" si="20">AVERAGE(Q42:R42)</f>
        <v>4</v>
      </c>
      <c r="T42" s="2">
        <f t="shared" ref="T42:U48" si="21">L42/0.014</f>
        <v>6.5714285714285712</v>
      </c>
      <c r="U42" s="2">
        <f t="shared" si="21"/>
        <v>6.9285714285714288</v>
      </c>
      <c r="V42" s="2">
        <f t="shared" ref="V42:V48" si="22">AVERAGE(T42:U42)</f>
        <v>6.75</v>
      </c>
      <c r="W42" s="2">
        <f t="shared" ref="W42:X48" si="23">N42/0.019</f>
        <v>3.6315789473684212</v>
      </c>
      <c r="X42" s="2">
        <f t="shared" si="23"/>
        <v>3.7894736842105261</v>
      </c>
      <c r="Y42" s="2">
        <f t="shared" ref="Y42:Y48" si="24">AVERAGE(W42:X42)</f>
        <v>3.7105263157894735</v>
      </c>
      <c r="AA42" s="2">
        <v>4</v>
      </c>
      <c r="AB42" s="2">
        <v>6.75</v>
      </c>
      <c r="AC42" s="2">
        <v>3.7105263157894735</v>
      </c>
      <c r="AE42" s="2">
        <f t="shared" ref="AE42:AE48" si="25">AVERAGE(AA42:AC42)</f>
        <v>4.8201754385964906</v>
      </c>
      <c r="AF42" s="2">
        <f t="shared" ref="AF42:AF48" si="26">STDEV(AA42:AC42)</f>
        <v>1.6775326768232537</v>
      </c>
      <c r="AG42" s="2">
        <f t="shared" si="8"/>
        <v>0.96855235382404947</v>
      </c>
    </row>
    <row r="43" spans="6:33">
      <c r="F43" s="2" t="s">
        <v>23</v>
      </c>
      <c r="I43" s="4">
        <v>1.5</v>
      </c>
      <c r="J43" s="2">
        <v>0.17100000000000001</v>
      </c>
      <c r="K43" s="2">
        <v>0.19500000000000001</v>
      </c>
      <c r="L43" s="2">
        <v>0.18</v>
      </c>
      <c r="M43" s="2">
        <v>0.19</v>
      </c>
      <c r="N43" s="2">
        <v>0.187</v>
      </c>
      <c r="O43" s="2">
        <v>0.192</v>
      </c>
      <c r="Q43" s="2">
        <f t="shared" si="19"/>
        <v>11.400000000000002</v>
      </c>
      <c r="R43" s="2">
        <f t="shared" si="19"/>
        <v>13.000000000000002</v>
      </c>
      <c r="S43" s="2">
        <f t="shared" si="20"/>
        <v>12.200000000000003</v>
      </c>
      <c r="T43" s="2">
        <f t="shared" si="21"/>
        <v>12.857142857142856</v>
      </c>
      <c r="U43" s="2">
        <f t="shared" si="21"/>
        <v>13.571428571428571</v>
      </c>
      <c r="V43" s="2">
        <f t="shared" si="22"/>
        <v>13.214285714285714</v>
      </c>
      <c r="W43" s="2">
        <f t="shared" si="23"/>
        <v>9.8421052631578956</v>
      </c>
      <c r="X43" s="2">
        <f t="shared" si="23"/>
        <v>10.105263157894738</v>
      </c>
      <c r="Y43" s="2">
        <f t="shared" si="24"/>
        <v>9.9736842105263168</v>
      </c>
      <c r="AA43" s="2">
        <v>12.200000000000003</v>
      </c>
      <c r="AB43" s="2">
        <v>13.214285714285714</v>
      </c>
      <c r="AC43" s="2">
        <v>9.9736842105263168</v>
      </c>
      <c r="AE43" s="2">
        <f t="shared" si="25"/>
        <v>11.795989974937344</v>
      </c>
      <c r="AF43" s="2">
        <f t="shared" si="26"/>
        <v>1.6576467059676157</v>
      </c>
      <c r="AG43" s="2">
        <f t="shared" si="8"/>
        <v>0.95707084640162565</v>
      </c>
    </row>
    <row r="44" spans="6:33">
      <c r="F44" s="2" t="s">
        <v>21</v>
      </c>
      <c r="G44" s="2">
        <v>1.7000000000000001E-2</v>
      </c>
      <c r="I44" s="4">
        <v>2</v>
      </c>
      <c r="J44" s="2">
        <v>0.38900000000000001</v>
      </c>
      <c r="K44" s="2">
        <v>0.376</v>
      </c>
      <c r="L44" s="2">
        <v>0.47</v>
      </c>
      <c r="M44" s="2">
        <v>0.52</v>
      </c>
      <c r="N44" s="2">
        <v>0.38500000000000001</v>
      </c>
      <c r="O44" s="2">
        <v>0.41199999999999998</v>
      </c>
      <c r="Q44" s="2">
        <f t="shared" si="19"/>
        <v>25.933333333333334</v>
      </c>
      <c r="R44" s="2">
        <f t="shared" si="19"/>
        <v>25.066666666666666</v>
      </c>
      <c r="S44" s="2">
        <f t="shared" si="20"/>
        <v>25.5</v>
      </c>
      <c r="T44" s="2">
        <f t="shared" si="21"/>
        <v>33.571428571428569</v>
      </c>
      <c r="U44" s="2">
        <f t="shared" si="21"/>
        <v>37.142857142857146</v>
      </c>
      <c r="V44" s="2">
        <f t="shared" si="22"/>
        <v>35.357142857142861</v>
      </c>
      <c r="W44" s="2">
        <f t="shared" si="23"/>
        <v>20.263157894736842</v>
      </c>
      <c r="X44" s="2">
        <f t="shared" si="23"/>
        <v>21.684210526315788</v>
      </c>
      <c r="Y44" s="2">
        <f t="shared" si="24"/>
        <v>20.973684210526315</v>
      </c>
      <c r="AA44" s="2">
        <v>25.5</v>
      </c>
      <c r="AB44" s="2">
        <v>35.357142857142861</v>
      </c>
      <c r="AC44" s="2">
        <v>20.973684210526315</v>
      </c>
      <c r="AE44" s="2">
        <f t="shared" si="25"/>
        <v>27.276942355889727</v>
      </c>
      <c r="AF44" s="2">
        <f t="shared" si="26"/>
        <v>7.3545301523515585</v>
      </c>
      <c r="AG44" s="2">
        <f t="shared" si="8"/>
        <v>4.2462645221429325</v>
      </c>
    </row>
    <row r="45" spans="6:33">
      <c r="F45" s="2" t="s">
        <v>25</v>
      </c>
      <c r="G45" s="2">
        <v>1.0999999999999999E-2</v>
      </c>
      <c r="I45" s="4">
        <v>2.5</v>
      </c>
      <c r="J45" s="2">
        <v>0.69499999999999995</v>
      </c>
      <c r="K45" s="2">
        <v>0.72299999999999998</v>
      </c>
      <c r="L45" s="2">
        <v>0.87</v>
      </c>
      <c r="M45" s="2">
        <v>0.98</v>
      </c>
      <c r="N45" s="2">
        <v>0.73399999999999999</v>
      </c>
      <c r="O45" s="2">
        <v>0.78900000000000003</v>
      </c>
      <c r="Q45" s="2">
        <f t="shared" si="19"/>
        <v>46.333333333333329</v>
      </c>
      <c r="R45" s="2">
        <f t="shared" si="19"/>
        <v>48.2</v>
      </c>
      <c r="S45" s="2">
        <f t="shared" si="20"/>
        <v>47.266666666666666</v>
      </c>
      <c r="T45" s="2">
        <f t="shared" si="21"/>
        <v>62.142857142857139</v>
      </c>
      <c r="U45" s="2">
        <f t="shared" si="21"/>
        <v>70</v>
      </c>
      <c r="V45" s="2">
        <f t="shared" si="22"/>
        <v>66.071428571428569</v>
      </c>
      <c r="W45" s="2">
        <f t="shared" si="23"/>
        <v>38.631578947368425</v>
      </c>
      <c r="X45" s="2">
        <f t="shared" si="23"/>
        <v>41.526315789473685</v>
      </c>
      <c r="Y45" s="2">
        <f t="shared" si="24"/>
        <v>40.078947368421055</v>
      </c>
      <c r="AA45" s="2">
        <v>47.266666666666666</v>
      </c>
      <c r="AB45" s="2">
        <v>66.071428571428569</v>
      </c>
      <c r="AC45" s="2">
        <v>40.078947368421055</v>
      </c>
      <c r="AE45" s="2">
        <f t="shared" si="25"/>
        <v>51.139014202172099</v>
      </c>
      <c r="AF45" s="2">
        <f t="shared" si="26"/>
        <v>13.42194383645586</v>
      </c>
      <c r="AG45" s="2">
        <f t="shared" si="8"/>
        <v>7.7493902058059234</v>
      </c>
    </row>
    <row r="46" spans="6:33">
      <c r="G46" s="2">
        <f>AVERAGE(G44:G45)</f>
        <v>1.4E-2</v>
      </c>
      <c r="I46" s="4">
        <v>3</v>
      </c>
      <c r="J46" s="2">
        <v>1.423</v>
      </c>
      <c r="K46" s="2">
        <v>1.401</v>
      </c>
      <c r="L46" s="2">
        <v>1.67</v>
      </c>
      <c r="M46" s="2">
        <v>1.71</v>
      </c>
      <c r="N46" s="2">
        <v>1.417</v>
      </c>
      <c r="O46" s="2">
        <v>1.6120000000000001</v>
      </c>
      <c r="Q46" s="2">
        <f t="shared" si="19"/>
        <v>94.866666666666674</v>
      </c>
      <c r="R46" s="2">
        <f t="shared" si="19"/>
        <v>93.4</v>
      </c>
      <c r="S46" s="2">
        <f t="shared" si="20"/>
        <v>94.13333333333334</v>
      </c>
      <c r="T46" s="2">
        <f t="shared" si="21"/>
        <v>119.28571428571428</v>
      </c>
      <c r="U46" s="2">
        <f t="shared" si="21"/>
        <v>122.14285714285714</v>
      </c>
      <c r="V46" s="2">
        <f t="shared" si="22"/>
        <v>120.71428571428571</v>
      </c>
      <c r="W46" s="2">
        <f t="shared" si="23"/>
        <v>74.578947368421055</v>
      </c>
      <c r="X46" s="2">
        <f t="shared" si="23"/>
        <v>84.842105263157904</v>
      </c>
      <c r="Y46" s="2">
        <f t="shared" si="24"/>
        <v>79.71052631578948</v>
      </c>
      <c r="AA46" s="2">
        <v>94.13333333333334</v>
      </c>
      <c r="AB46" s="2">
        <v>120.71428571428571</v>
      </c>
      <c r="AC46" s="2">
        <v>79.71052631578948</v>
      </c>
      <c r="AE46" s="2">
        <f t="shared" si="25"/>
        <v>98.186048454469514</v>
      </c>
      <c r="AF46" s="2">
        <f t="shared" si="26"/>
        <v>20.800130915267239</v>
      </c>
      <c r="AG46" s="2">
        <f t="shared" si="8"/>
        <v>12.009313461470692</v>
      </c>
    </row>
    <row r="47" spans="6:33">
      <c r="I47" s="4">
        <v>3.5</v>
      </c>
      <c r="J47" s="2">
        <v>1.593</v>
      </c>
      <c r="K47" s="2">
        <v>1.61</v>
      </c>
      <c r="L47" s="2">
        <v>1.98</v>
      </c>
      <c r="M47" s="2">
        <v>1.88</v>
      </c>
      <c r="N47" s="2">
        <v>1.64</v>
      </c>
      <c r="O47" s="2">
        <v>1.92</v>
      </c>
      <c r="Q47" s="2">
        <f t="shared" si="19"/>
        <v>106.2</v>
      </c>
      <c r="R47" s="2">
        <f t="shared" si="19"/>
        <v>107.33333333333334</v>
      </c>
      <c r="S47" s="2">
        <f t="shared" si="20"/>
        <v>106.76666666666668</v>
      </c>
      <c r="T47" s="2">
        <f t="shared" si="21"/>
        <v>141.42857142857142</v>
      </c>
      <c r="U47" s="2">
        <f t="shared" si="21"/>
        <v>134.28571428571428</v>
      </c>
      <c r="V47" s="2">
        <f t="shared" si="22"/>
        <v>137.85714285714283</v>
      </c>
      <c r="W47" s="2">
        <f t="shared" si="23"/>
        <v>86.315789473684205</v>
      </c>
      <c r="X47" s="2">
        <f t="shared" si="23"/>
        <v>101.05263157894737</v>
      </c>
      <c r="Y47" s="2">
        <f t="shared" si="24"/>
        <v>93.68421052631578</v>
      </c>
      <c r="AA47" s="2">
        <v>106.76666666666668</v>
      </c>
      <c r="AB47" s="2">
        <v>137.85714285714283</v>
      </c>
      <c r="AC47" s="2">
        <v>93.68421052631578</v>
      </c>
      <c r="AE47" s="2">
        <f t="shared" si="25"/>
        <v>112.76934001670843</v>
      </c>
      <c r="AF47" s="2">
        <f t="shared" si="26"/>
        <v>22.68999896840981</v>
      </c>
      <c r="AG47" s="2">
        <f t="shared" si="8"/>
        <v>13.100461298158089</v>
      </c>
    </row>
    <row r="48" spans="6:33">
      <c r="F48" s="2" t="s">
        <v>24</v>
      </c>
      <c r="I48" s="4">
        <v>4</v>
      </c>
      <c r="J48" s="2">
        <v>1.621</v>
      </c>
      <c r="K48" s="2">
        <v>1.7310000000000001</v>
      </c>
      <c r="L48" s="2">
        <v>1.89</v>
      </c>
      <c r="M48" s="2">
        <v>1.92</v>
      </c>
      <c r="N48" s="2">
        <v>1.673</v>
      </c>
      <c r="O48" s="2">
        <v>1.72</v>
      </c>
      <c r="Q48" s="2">
        <f t="shared" si="19"/>
        <v>108.06666666666668</v>
      </c>
      <c r="R48" s="2">
        <f t="shared" si="19"/>
        <v>115.4</v>
      </c>
      <c r="S48" s="2">
        <f t="shared" si="20"/>
        <v>111.73333333333335</v>
      </c>
      <c r="T48" s="2">
        <f t="shared" si="21"/>
        <v>135</v>
      </c>
      <c r="U48" s="2">
        <f t="shared" si="21"/>
        <v>137.14285714285714</v>
      </c>
      <c r="V48" s="2">
        <f t="shared" si="22"/>
        <v>136.07142857142856</v>
      </c>
      <c r="W48" s="2">
        <f t="shared" si="23"/>
        <v>88.05263157894737</v>
      </c>
      <c r="X48" s="2">
        <f t="shared" si="23"/>
        <v>90.526315789473685</v>
      </c>
      <c r="Y48" s="2">
        <f t="shared" si="24"/>
        <v>89.28947368421052</v>
      </c>
      <c r="AA48" s="2">
        <v>111.73333333333335</v>
      </c>
      <c r="AB48" s="2">
        <v>136.07142857142856</v>
      </c>
      <c r="AC48" s="2">
        <v>89.28947368421052</v>
      </c>
      <c r="AE48" s="2">
        <f t="shared" si="25"/>
        <v>112.36474519632414</v>
      </c>
      <c r="AF48" s="2">
        <f t="shared" si="26"/>
        <v>23.397368152699798</v>
      </c>
      <c r="AG48" s="2">
        <f t="shared" si="8"/>
        <v>13.508873067378635</v>
      </c>
    </row>
    <row r="49" spans="6:7">
      <c r="F49" s="2" t="s">
        <v>21</v>
      </c>
      <c r="G49" s="2">
        <v>2.1000000000000001E-2</v>
      </c>
    </row>
    <row r="50" spans="6:7">
      <c r="F50" s="2" t="s">
        <v>25</v>
      </c>
      <c r="G50" s="2">
        <v>1.7000000000000001E-2</v>
      </c>
    </row>
    <row r="51" spans="6:7">
      <c r="G51" s="2">
        <f>AVERAGE(G49:G50)</f>
        <v>1.9000000000000003E-2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H7:P22"/>
  <sheetViews>
    <sheetView tabSelected="1" workbookViewId="0">
      <selection activeCell="M26" sqref="M26"/>
    </sheetView>
  </sheetViews>
  <sheetFormatPr defaultRowHeight="14.4"/>
  <sheetData>
    <row r="7" spans="8:16">
      <c r="H7" t="s">
        <v>30</v>
      </c>
      <c r="J7" t="s">
        <v>1</v>
      </c>
    </row>
    <row r="9" spans="8:16">
      <c r="J9" t="s">
        <v>8</v>
      </c>
      <c r="K9" t="s">
        <v>9</v>
      </c>
      <c r="L9" t="s">
        <v>10</v>
      </c>
      <c r="N9" t="s">
        <v>11</v>
      </c>
      <c r="O9" t="s">
        <v>12</v>
      </c>
      <c r="P9" t="s">
        <v>31</v>
      </c>
    </row>
    <row r="10" spans="8:16">
      <c r="J10" s="1">
        <v>2.3149999999999999</v>
      </c>
      <c r="K10" s="1">
        <v>2.3330000000000002</v>
      </c>
      <c r="L10" s="1">
        <v>2.29</v>
      </c>
      <c r="M10" s="1"/>
      <c r="N10" s="1">
        <f>AVERAGE(J10:L10)</f>
        <v>2.3126666666666664</v>
      </c>
      <c r="O10" s="1">
        <f>STDEV(J10:L10)</f>
        <v>2.1594752448994087E-2</v>
      </c>
      <c r="P10" s="1">
        <f>O10/1.732</f>
        <v>1.2468101875862636E-2</v>
      </c>
    </row>
    <row r="13" spans="8:16">
      <c r="J13" t="s">
        <v>3</v>
      </c>
    </row>
    <row r="15" spans="8:16">
      <c r="J15" t="s">
        <v>8</v>
      </c>
      <c r="K15" t="s">
        <v>9</v>
      </c>
      <c r="L15" t="s">
        <v>10</v>
      </c>
      <c r="N15" t="s">
        <v>11</v>
      </c>
      <c r="O15" t="s">
        <v>12</v>
      </c>
      <c r="P15" t="s">
        <v>31</v>
      </c>
    </row>
    <row r="16" spans="8:16">
      <c r="J16" s="1">
        <v>2.4630000000000001</v>
      </c>
      <c r="K16" s="1">
        <v>2.4820000000000002</v>
      </c>
      <c r="L16" s="1">
        <v>2.419</v>
      </c>
      <c r="M16" s="1"/>
      <c r="N16" s="1">
        <f>AVERAGE(J16:L16)</f>
        <v>2.4546666666666668</v>
      </c>
      <c r="O16" s="1">
        <f>STDEV(J16:L16)</f>
        <v>3.231614663497704E-2</v>
      </c>
      <c r="P16" s="1">
        <f>O16/1.732</f>
        <v>1.8658283276545635E-2</v>
      </c>
    </row>
    <row r="19" spans="10:16">
      <c r="J19" t="s">
        <v>13</v>
      </c>
    </row>
    <row r="21" spans="10:16">
      <c r="J21" t="s">
        <v>8</v>
      </c>
      <c r="K21" t="s">
        <v>9</v>
      </c>
      <c r="L21" t="s">
        <v>10</v>
      </c>
      <c r="N21" t="s">
        <v>11</v>
      </c>
      <c r="O21" t="s">
        <v>12</v>
      </c>
      <c r="P21" t="s">
        <v>31</v>
      </c>
    </row>
    <row r="22" spans="10:16">
      <c r="J22" s="1">
        <v>2.6070000000000002</v>
      </c>
      <c r="K22" s="1">
        <v>2.524</v>
      </c>
      <c r="L22" s="1">
        <v>2.577</v>
      </c>
      <c r="N22">
        <f>AVERAGE(J22:L22)</f>
        <v>2.5693333333333332</v>
      </c>
      <c r="O22">
        <f>STDEV(J22:L22)</f>
        <v>4.2027768598075006E-2</v>
      </c>
      <c r="P22">
        <f>O22/1.732</f>
        <v>2.4265455310666862E-2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5a</vt:lpstr>
      <vt:lpstr>Figure 5b</vt:lpstr>
      <vt:lpstr>Figure 5c</vt:lpstr>
      <vt:lpstr>Figure 5d</vt:lpstr>
      <vt:lpstr>Figure 5e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Debdeep</dc:creator>
  <cp:lastModifiedBy>Debdeep</cp:lastModifiedBy>
  <dcterms:created xsi:type="dcterms:W3CDTF">2021-06-03T05:38:39Z</dcterms:created>
  <dcterms:modified xsi:type="dcterms:W3CDTF">2022-02-09T10:24:04Z</dcterms:modified>
</cp:coreProperties>
</file>