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yooh01/Dropbox/manuscripts/2021/Xrp1_eLife/final files/"/>
    </mc:Choice>
  </mc:AlternateContent>
  <xr:revisionPtr revIDLastSave="0" documentId="13_ncr:1_{1B862ACA-C91E-CF43-A102-9AEF162A276D}" xr6:coauthVersionLast="36" xr6:coauthVersionMax="36" xr10:uidLastSave="{00000000-0000-0000-0000-000000000000}"/>
  <bookViews>
    <workbookView xWindow="660" yWindow="640" windowWidth="27640" windowHeight="16940" xr2:uid="{00000000-000D-0000-FFFF-FFFF00000000}"/>
  </bookViews>
  <sheets>
    <sheet name="Figure2D" sheetId="1" r:id="rId1"/>
    <sheet name="Figure 3E" sheetId="2" r:id="rId2"/>
    <sheet name="Figure 3F" sheetId="10" r:id="rId3"/>
    <sheet name="Figure 4D, E" sheetId="11" r:id="rId4"/>
    <sheet name="Figure 5I" sheetId="3" r:id="rId5"/>
    <sheet name="Figure 5E" sheetId="5" r:id="rId6"/>
    <sheet name="Figure 5J" sheetId="6" r:id="rId7"/>
    <sheet name="Figure 5K" sheetId="7" r:id="rId8"/>
    <sheet name="Figure 6E" sheetId="8" r:id="rId9"/>
    <sheet name="Figure 8E" sheetId="9" r:id="rId10"/>
    <sheet name="Figure 8J" sheetId="4" r:id="rId11"/>
  </sheets>
  <calcPr calcId="181029" concurrentCalc="0"/>
</workbook>
</file>

<file path=xl/calcChain.xml><?xml version="1.0" encoding="utf-8"?>
<calcChain xmlns="http://schemas.openxmlformats.org/spreadsheetml/2006/main">
  <c r="S42" i="11" l="1"/>
  <c r="S40" i="11"/>
  <c r="T42" i="11"/>
  <c r="U42" i="11"/>
  <c r="N42" i="11"/>
  <c r="N40" i="11"/>
  <c r="O42" i="11"/>
  <c r="P42" i="11"/>
  <c r="I42" i="11"/>
  <c r="I40" i="11"/>
  <c r="J42" i="11"/>
  <c r="K42" i="11"/>
  <c r="S41" i="11"/>
  <c r="T41" i="11"/>
  <c r="U41" i="11"/>
  <c r="N41" i="11"/>
  <c r="O41" i="11"/>
  <c r="P41" i="11"/>
  <c r="I41" i="11"/>
  <c r="J41" i="11"/>
  <c r="K41" i="11"/>
  <c r="T40" i="11"/>
  <c r="U40" i="11"/>
  <c r="O40" i="11"/>
  <c r="P40" i="11"/>
  <c r="J40" i="11"/>
  <c r="K40" i="11"/>
  <c r="S39" i="11"/>
  <c r="S37" i="11"/>
  <c r="T39" i="11"/>
  <c r="U39" i="11"/>
  <c r="N39" i="11"/>
  <c r="N37" i="11"/>
  <c r="O39" i="11"/>
  <c r="P39" i="11"/>
  <c r="I39" i="11"/>
  <c r="I37" i="11"/>
  <c r="J39" i="11"/>
  <c r="K39" i="11"/>
  <c r="S38" i="11"/>
  <c r="T38" i="11"/>
  <c r="U38" i="11"/>
  <c r="N38" i="11"/>
  <c r="O38" i="11"/>
  <c r="P38" i="11"/>
  <c r="I38" i="11"/>
  <c r="J38" i="11"/>
  <c r="K38" i="11"/>
  <c r="T37" i="11"/>
  <c r="U37" i="11"/>
  <c r="O37" i="11"/>
  <c r="P37" i="11"/>
  <c r="J37" i="11"/>
  <c r="K37" i="11"/>
  <c r="S35" i="11"/>
  <c r="S33" i="11"/>
  <c r="T35" i="11"/>
  <c r="U35" i="11"/>
  <c r="N35" i="11"/>
  <c r="N33" i="11"/>
  <c r="O35" i="11"/>
  <c r="P35" i="11"/>
  <c r="I35" i="11"/>
  <c r="I33" i="11"/>
  <c r="J35" i="11"/>
  <c r="K35" i="11"/>
  <c r="S34" i="11"/>
  <c r="T34" i="11"/>
  <c r="U34" i="11"/>
  <c r="N34" i="11"/>
  <c r="O34" i="11"/>
  <c r="P34" i="11"/>
  <c r="I34" i="11"/>
  <c r="J34" i="11"/>
  <c r="K34" i="11"/>
  <c r="T33" i="11"/>
  <c r="U33" i="11"/>
  <c r="O33" i="11"/>
  <c r="P33" i="11"/>
  <c r="J33" i="11"/>
  <c r="K33" i="11"/>
  <c r="S32" i="11"/>
  <c r="S30" i="11"/>
  <c r="T32" i="11"/>
  <c r="U32" i="11"/>
  <c r="N32" i="11"/>
  <c r="N30" i="11"/>
  <c r="O32" i="11"/>
  <c r="P32" i="11"/>
  <c r="I32" i="11"/>
  <c r="I30" i="11"/>
  <c r="J32" i="11"/>
  <c r="K32" i="11"/>
  <c r="S31" i="11"/>
  <c r="T31" i="11"/>
  <c r="U31" i="11"/>
  <c r="N31" i="11"/>
  <c r="O31" i="11"/>
  <c r="P31" i="11"/>
  <c r="I31" i="11"/>
  <c r="J31" i="11"/>
  <c r="K31" i="11"/>
  <c r="T30" i="11"/>
  <c r="U30" i="11"/>
  <c r="O30" i="11"/>
  <c r="P30" i="11"/>
  <c r="J30" i="11"/>
  <c r="K30" i="11"/>
  <c r="D28" i="11"/>
  <c r="D27" i="11"/>
  <c r="E28" i="11"/>
  <c r="F28" i="11"/>
  <c r="D29" i="11"/>
  <c r="S28" i="11"/>
  <c r="S26" i="11"/>
  <c r="T28" i="11"/>
  <c r="U28" i="11"/>
  <c r="N28" i="11"/>
  <c r="N26" i="11"/>
  <c r="O28" i="11"/>
  <c r="P28" i="11"/>
  <c r="I28" i="11"/>
  <c r="I26" i="11"/>
  <c r="J28" i="11"/>
  <c r="K28" i="11"/>
  <c r="S27" i="11"/>
  <c r="T27" i="11"/>
  <c r="U27" i="11"/>
  <c r="N27" i="11"/>
  <c r="O27" i="11"/>
  <c r="P27" i="11"/>
  <c r="I27" i="11"/>
  <c r="J27" i="11"/>
  <c r="K27" i="11"/>
  <c r="E27" i="11"/>
  <c r="F27" i="11"/>
  <c r="T26" i="11"/>
  <c r="U26" i="11"/>
  <c r="O26" i="11"/>
  <c r="P26" i="11"/>
  <c r="J26" i="11"/>
  <c r="K26" i="11"/>
  <c r="S25" i="11"/>
  <c r="S23" i="11"/>
  <c r="T25" i="11"/>
  <c r="U25" i="11"/>
  <c r="N25" i="11"/>
  <c r="N23" i="11"/>
  <c r="O25" i="11"/>
  <c r="P25" i="11"/>
  <c r="I25" i="11"/>
  <c r="I23" i="11"/>
  <c r="J25" i="11"/>
  <c r="K25" i="11"/>
  <c r="S24" i="11"/>
  <c r="T24" i="11"/>
  <c r="U24" i="11"/>
  <c r="N24" i="11"/>
  <c r="O24" i="11"/>
  <c r="P24" i="11"/>
  <c r="I24" i="11"/>
  <c r="J24" i="11"/>
  <c r="K24" i="11"/>
  <c r="D23" i="11"/>
  <c r="D22" i="11"/>
  <c r="E23" i="11"/>
  <c r="F23" i="11"/>
  <c r="D24" i="11"/>
  <c r="T23" i="11"/>
  <c r="U23" i="11"/>
  <c r="O23" i="11"/>
  <c r="P23" i="11"/>
  <c r="J23" i="11"/>
  <c r="K23" i="11"/>
  <c r="E22" i="11"/>
  <c r="F22" i="11"/>
  <c r="C23" i="10"/>
  <c r="C21" i="10"/>
  <c r="D23" i="10"/>
  <c r="E23" i="10"/>
  <c r="C22" i="10"/>
  <c r="D22" i="10"/>
  <c r="E22" i="10"/>
  <c r="D21" i="10"/>
  <c r="E21" i="10"/>
  <c r="C20" i="10"/>
  <c r="C18" i="10"/>
  <c r="D20" i="10"/>
  <c r="E20" i="10"/>
  <c r="C19" i="10"/>
  <c r="D19" i="10"/>
  <c r="E19" i="10"/>
  <c r="D18" i="10"/>
  <c r="E18" i="10"/>
  <c r="H15" i="10"/>
  <c r="H13" i="10"/>
  <c r="I15" i="10"/>
  <c r="J15" i="10"/>
  <c r="C15" i="10"/>
  <c r="C13" i="10"/>
  <c r="D15" i="10"/>
  <c r="E15" i="10"/>
  <c r="H14" i="10"/>
  <c r="I14" i="10"/>
  <c r="J14" i="10"/>
  <c r="C14" i="10"/>
  <c r="D14" i="10"/>
  <c r="E14" i="10"/>
  <c r="I13" i="10"/>
  <c r="J13" i="10"/>
  <c r="D13" i="10"/>
  <c r="E13" i="10"/>
  <c r="H12" i="10"/>
  <c r="H10" i="10"/>
  <c r="I12" i="10"/>
  <c r="J12" i="10"/>
  <c r="C12" i="10"/>
  <c r="C10" i="10"/>
  <c r="D12" i="10"/>
  <c r="E12" i="10"/>
  <c r="H11" i="10"/>
  <c r="I11" i="10"/>
  <c r="J11" i="10"/>
  <c r="C11" i="10"/>
  <c r="D11" i="10"/>
  <c r="E11" i="10"/>
  <c r="I10" i="10"/>
  <c r="J10" i="10"/>
  <c r="D10" i="10"/>
  <c r="E10" i="10"/>
</calcChain>
</file>

<file path=xl/sharedStrings.xml><?xml version="1.0" encoding="utf-8"?>
<sst xmlns="http://schemas.openxmlformats.org/spreadsheetml/2006/main" count="365" uniqueCount="96">
  <si>
    <t>Genotype</t>
  </si>
  <si>
    <t>gstD_GFP</t>
  </si>
  <si>
    <t>se</t>
  </si>
  <si>
    <t>gstD_mean</t>
  </si>
  <si>
    <t>Control</t>
  </si>
  <si>
    <t>GMR&gt;g69d</t>
  </si>
  <si>
    <t>Perk_OE</t>
  </si>
  <si>
    <t>G69D_OE</t>
  </si>
  <si>
    <t>G69D_Perkmut</t>
  </si>
  <si>
    <t>Perk_Xrp1m</t>
  </si>
  <si>
    <t>GFP</t>
  </si>
  <si>
    <t>gfp_rawmean</t>
  </si>
  <si>
    <t>gfp_fc</t>
  </si>
  <si>
    <t>gfp_mean</t>
  </si>
  <si>
    <t>control</t>
  </si>
  <si>
    <t>gstd</t>
  </si>
  <si>
    <t>gstd_atf4m</t>
  </si>
  <si>
    <t>gstD_Xrp1m</t>
  </si>
  <si>
    <t>Fig 5E</t>
  </si>
  <si>
    <t>GSTD1</t>
  </si>
  <si>
    <t>Exp1</t>
  </si>
  <si>
    <t>Exp2</t>
  </si>
  <si>
    <t>Exp3</t>
  </si>
  <si>
    <t>Exp4</t>
  </si>
  <si>
    <t>Exp5</t>
  </si>
  <si>
    <t>Exp6</t>
  </si>
  <si>
    <t>Exp7</t>
  </si>
  <si>
    <t>Significant?</t>
  </si>
  <si>
    <t>P value</t>
  </si>
  <si>
    <t>W118  RT</t>
  </si>
  <si>
    <t>G69D  RT</t>
  </si>
  <si>
    <t>Yes</t>
  </si>
  <si>
    <t>XRP1 KO  RT</t>
  </si>
  <si>
    <t>GSTD9</t>
  </si>
  <si>
    <t>ns</t>
  </si>
  <si>
    <t>Jafrac1</t>
  </si>
  <si>
    <t>SOD2</t>
  </si>
  <si>
    <t>&lt;0.0001</t>
  </si>
  <si>
    <t>Fig 5J</t>
  </si>
  <si>
    <t>GSTD2</t>
  </si>
  <si>
    <t>pEGFP 0 hr w RT</t>
  </si>
  <si>
    <t>pEGFP 4 hr w RT</t>
  </si>
  <si>
    <t>pEGFP 8 hr w RT</t>
  </si>
  <si>
    <t>XRP1 0 hr w RT</t>
  </si>
  <si>
    <t>XRP1 4 hr w RT</t>
  </si>
  <si>
    <t>XRP1 8 hr w RT</t>
  </si>
  <si>
    <t>Fig 5K</t>
  </si>
  <si>
    <t>Xrp1</t>
  </si>
  <si>
    <t xml:space="preserve"> NT pegfp</t>
  </si>
  <si>
    <t>Fig 6E</t>
  </si>
  <si>
    <t>LacZ</t>
  </si>
  <si>
    <t>G69D</t>
  </si>
  <si>
    <t>Fig 8E</t>
  </si>
  <si>
    <t>WO DTT</t>
  </si>
  <si>
    <t>W DTT</t>
  </si>
  <si>
    <t>UPD3</t>
  </si>
  <si>
    <t>Tubulin</t>
  </si>
  <si>
    <t>RpL15</t>
  </si>
  <si>
    <t>thor (BB142F/R)</t>
  </si>
  <si>
    <t>gstD1</t>
  </si>
  <si>
    <t>gstD2</t>
  </si>
  <si>
    <t>lacZ 0</t>
  </si>
  <si>
    <t>lacZ 4</t>
  </si>
  <si>
    <t>lacZ 8</t>
  </si>
  <si>
    <t>PERK 0</t>
  </si>
  <si>
    <t>PERK 4</t>
  </si>
  <si>
    <t>PERK 8</t>
  </si>
  <si>
    <t>∆Ct (thor-RpL15)</t>
  </si>
  <si>
    <t>∆∆Ct</t>
  </si>
  <si>
    <t>fold change thor</t>
  </si>
  <si>
    <t>∆Ct (gstD2-RpL15)</t>
  </si>
  <si>
    <t>fold change gstD2</t>
  </si>
  <si>
    <t>Notes:</t>
  </si>
  <si>
    <t>knocked down twice each with 20ug of indicated dsRNA</t>
  </si>
  <si>
    <t>transfected ~48h prior to treatment with gstD1kb(WT-R1).pRHS</t>
  </si>
  <si>
    <t>treated with 10ug/mL Tm for indicated number of hours</t>
  </si>
  <si>
    <t>1mL of cells per treatment condition --&gt; 50% for qPCR, 50% for WB</t>
  </si>
  <si>
    <t>used ~1ug RNA for RT (did not DNAse treat)</t>
  </si>
  <si>
    <t>∆Ct (gstD1-RpL15)</t>
  </si>
  <si>
    <t>fold change gstD1</t>
  </si>
  <si>
    <t>PERK</t>
  </si>
  <si>
    <t>ATF4</t>
  </si>
  <si>
    <t>GFP RNAi</t>
  </si>
  <si>
    <t>PQ 0h</t>
  </si>
  <si>
    <t>PQ 4h</t>
  </si>
  <si>
    <t>PQ 8h</t>
  </si>
  <si>
    <t>Tm 0h</t>
  </si>
  <si>
    <t>Tm 4h</t>
  </si>
  <si>
    <t>Tm 8h</t>
  </si>
  <si>
    <t>PERK RNAi</t>
  </si>
  <si>
    <t>ATF4 RNAi</t>
  </si>
  <si>
    <t>∆Ct (PERK-RpL15)</t>
  </si>
  <si>
    <t>fold change PERK</t>
  </si>
  <si>
    <t>KD efficiency</t>
  </si>
  <si>
    <t>∆Ct (ATF4-RpL15)</t>
  </si>
  <si>
    <t>fold change ATF4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</si>
</sst>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;\-###0.00"/>
    <numFmt numFmtId="165" formatCode="0.00_ ;\-0.00\ 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</font>
    <font>
      <sz val="12"/>
      <name val="Calibri"/>
    </font>
    <font>
      <b/>
      <sz val="12"/>
      <color theme="1"/>
      <name val="Calibri"/>
    </font>
    <font>
      <sz val="12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7">
    <xf numFmtId="0" fontId="0" fillId="0" borderId="0" xfId="0"/>
    <xf numFmtId="0" fontId="18" fillId="33" borderId="0" xfId="0" applyFont="1" applyFill="1"/>
    <xf numFmtId="0" fontId="18" fillId="0" borderId="0" xfId="0" applyFont="1"/>
    <xf numFmtId="0" fontId="19" fillId="0" borderId="0" xfId="0" applyFont="1" applyAlignment="1">
      <alignment horizontal="center"/>
    </xf>
    <xf numFmtId="49" fontId="18" fillId="0" borderId="0" xfId="0" applyNumberFormat="1" applyFont="1" applyAlignment="1">
      <alignment vertical="center"/>
    </xf>
    <xf numFmtId="0" fontId="20" fillId="0" borderId="0" xfId="0" applyFont="1"/>
    <xf numFmtId="0" fontId="0" fillId="0" borderId="0" xfId="0" applyFont="1"/>
    <xf numFmtId="0" fontId="19" fillId="0" borderId="0" xfId="0" applyFont="1"/>
    <xf numFmtId="0" fontId="21" fillId="0" borderId="0" xfId="0" applyFont="1"/>
    <xf numFmtId="0" fontId="1" fillId="0" borderId="0" xfId="0" applyFont="1"/>
    <xf numFmtId="49" fontId="21" fillId="0" borderId="0" xfId="0" applyNumberFormat="1" applyFont="1" applyAlignment="1">
      <alignment vertical="center"/>
    </xf>
    <xf numFmtId="0" fontId="22" fillId="0" borderId="0" xfId="0" applyFont="1"/>
    <xf numFmtId="0" fontId="18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0" xfId="0" applyFont="1" applyBorder="1"/>
    <xf numFmtId="0" fontId="0" fillId="0" borderId="15" xfId="0" applyFont="1" applyBorder="1"/>
    <xf numFmtId="0" fontId="7" fillId="3" borderId="0" xfId="7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23" fillId="0" borderId="21" xfId="0" applyFont="1" applyBorder="1"/>
    <xf numFmtId="164" fontId="24" fillId="0" borderId="22" xfId="0" applyNumberFormat="1" applyFont="1" applyFill="1" applyBorder="1" applyAlignment="1" applyProtection="1">
      <alignment vertical="center"/>
    </xf>
    <xf numFmtId="0" fontId="23" fillId="0" borderId="22" xfId="0" applyFont="1" applyBorder="1"/>
    <xf numFmtId="0" fontId="25" fillId="33" borderId="23" xfId="0" applyFont="1" applyFill="1" applyBorder="1"/>
    <xf numFmtId="0" fontId="0" fillId="0" borderId="10" xfId="0" applyBorder="1" applyAlignment="1">
      <alignment horizontal="right"/>
    </xf>
    <xf numFmtId="164" fontId="24" fillId="0" borderId="11" xfId="0" applyNumberFormat="1" applyFont="1" applyFill="1" applyBorder="1" applyAlignment="1" applyProtection="1">
      <alignment vertical="center"/>
    </xf>
    <xf numFmtId="165" fontId="23" fillId="0" borderId="11" xfId="0" applyNumberFormat="1" applyFont="1" applyBorder="1"/>
    <xf numFmtId="0" fontId="25" fillId="33" borderId="13" xfId="0" applyFont="1" applyFill="1" applyBorder="1"/>
    <xf numFmtId="0" fontId="0" fillId="0" borderId="14" xfId="0" applyBorder="1" applyAlignment="1">
      <alignment horizontal="right"/>
    </xf>
    <xf numFmtId="164" fontId="24" fillId="0" borderId="0" xfId="0" applyNumberFormat="1" applyFont="1" applyFill="1" applyBorder="1" applyAlignment="1" applyProtection="1">
      <alignment vertical="center"/>
    </xf>
    <xf numFmtId="165" fontId="23" fillId="0" borderId="0" xfId="0" applyNumberFormat="1" applyFont="1" applyBorder="1"/>
    <xf numFmtId="0" fontId="25" fillId="33" borderId="16" xfId="0" applyFont="1" applyFill="1" applyBorder="1"/>
    <xf numFmtId="0" fontId="0" fillId="0" borderId="17" xfId="0" applyBorder="1" applyAlignment="1">
      <alignment horizontal="right"/>
    </xf>
    <xf numFmtId="164" fontId="24" fillId="0" borderId="18" xfId="0" applyNumberFormat="1" applyFont="1" applyFill="1" applyBorder="1" applyAlignment="1" applyProtection="1">
      <alignment vertical="center"/>
    </xf>
    <xf numFmtId="165" fontId="23" fillId="0" borderId="18" xfId="0" applyNumberFormat="1" applyFont="1" applyBorder="1"/>
    <xf numFmtId="0" fontId="25" fillId="33" borderId="20" xfId="0" applyFont="1" applyFill="1" applyBorder="1"/>
    <xf numFmtId="0" fontId="0" fillId="33" borderId="14" xfId="0" applyFill="1" applyBorder="1" applyAlignment="1">
      <alignment horizontal="right"/>
    </xf>
    <xf numFmtId="164" fontId="24" fillId="33" borderId="0" xfId="0" applyNumberFormat="1" applyFont="1" applyFill="1" applyBorder="1" applyAlignment="1" applyProtection="1">
      <alignment vertical="center"/>
    </xf>
    <xf numFmtId="165" fontId="23" fillId="33" borderId="0" xfId="0" applyNumberFormat="1" applyFont="1" applyFill="1" applyBorder="1"/>
    <xf numFmtId="0" fontId="23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right"/>
    </xf>
    <xf numFmtId="2" fontId="0" fillId="34" borderId="10" xfId="0" applyNumberFormat="1" applyFont="1" applyFill="1" applyBorder="1"/>
    <xf numFmtId="2" fontId="0" fillId="34" borderId="11" xfId="0" applyNumberFormat="1" applyFont="1" applyFill="1" applyBorder="1"/>
    <xf numFmtId="2" fontId="0" fillId="34" borderId="12" xfId="0" applyNumberFormat="1" applyFont="1" applyFill="1" applyBorder="1"/>
    <xf numFmtId="2" fontId="0" fillId="34" borderId="13" xfId="0" applyNumberFormat="1" applyFont="1" applyFill="1" applyBorder="1"/>
    <xf numFmtId="2" fontId="0" fillId="34" borderId="10" xfId="0" applyNumberFormat="1" applyFill="1" applyBorder="1"/>
    <xf numFmtId="2" fontId="0" fillId="34" borderId="11" xfId="0" applyNumberFormat="1" applyFill="1" applyBorder="1"/>
    <xf numFmtId="2" fontId="0" fillId="34" borderId="12" xfId="0" applyNumberFormat="1" applyFill="1" applyBorder="1"/>
    <xf numFmtId="2" fontId="0" fillId="34" borderId="13" xfId="0" applyNumberFormat="1" applyFill="1" applyBorder="1"/>
    <xf numFmtId="2" fontId="0" fillId="34" borderId="14" xfId="0" applyNumberFormat="1" applyFont="1" applyFill="1" applyBorder="1"/>
    <xf numFmtId="2" fontId="0" fillId="34" borderId="0" xfId="0" applyNumberFormat="1" applyFont="1" applyFill="1" applyBorder="1"/>
    <xf numFmtId="2" fontId="0" fillId="34" borderId="15" xfId="0" applyNumberFormat="1" applyFont="1" applyFill="1" applyBorder="1"/>
    <xf numFmtId="2" fontId="0" fillId="34" borderId="16" xfId="0" applyNumberFormat="1" applyFont="1" applyFill="1" applyBorder="1"/>
    <xf numFmtId="2" fontId="0" fillId="34" borderId="14" xfId="0" applyNumberFormat="1" applyFill="1" applyBorder="1"/>
    <xf numFmtId="2" fontId="0" fillId="34" borderId="0" xfId="0" applyNumberFormat="1" applyFill="1" applyBorder="1"/>
    <xf numFmtId="2" fontId="0" fillId="34" borderId="15" xfId="0" applyNumberFormat="1" applyFill="1" applyBorder="1"/>
    <xf numFmtId="2" fontId="0" fillId="34" borderId="16" xfId="0" applyNumberFormat="1" applyFill="1" applyBorder="1"/>
    <xf numFmtId="2" fontId="0" fillId="34" borderId="24" xfId="0" applyNumberFormat="1" applyFont="1" applyFill="1" applyBorder="1"/>
    <xf numFmtId="2" fontId="0" fillId="34" borderId="25" xfId="0" applyNumberFormat="1" applyFont="1" applyFill="1" applyBorder="1"/>
    <xf numFmtId="2" fontId="0" fillId="34" borderId="26" xfId="0" applyNumberFormat="1" applyFont="1" applyFill="1" applyBorder="1"/>
    <xf numFmtId="2" fontId="0" fillId="34" borderId="27" xfId="0" applyNumberFormat="1" applyFont="1" applyFill="1" applyBorder="1"/>
    <xf numFmtId="2" fontId="0" fillId="34" borderId="24" xfId="0" applyNumberFormat="1" applyFill="1" applyBorder="1"/>
    <xf numFmtId="2" fontId="0" fillId="34" borderId="25" xfId="0" applyNumberFormat="1" applyFill="1" applyBorder="1"/>
    <xf numFmtId="2" fontId="0" fillId="34" borderId="26" xfId="0" applyNumberFormat="1" applyFill="1" applyBorder="1"/>
    <xf numFmtId="2" fontId="0" fillId="34" borderId="27" xfId="0" applyNumberFormat="1" applyFill="1" applyBorder="1"/>
    <xf numFmtId="2" fontId="0" fillId="34" borderId="17" xfId="0" applyNumberFormat="1" applyFont="1" applyFill="1" applyBorder="1"/>
    <xf numFmtId="2" fontId="0" fillId="34" borderId="18" xfId="0" applyNumberFormat="1" applyFont="1" applyFill="1" applyBorder="1"/>
    <xf numFmtId="2" fontId="0" fillId="34" borderId="19" xfId="0" applyNumberFormat="1" applyFont="1" applyFill="1" applyBorder="1"/>
    <xf numFmtId="2" fontId="0" fillId="34" borderId="20" xfId="0" applyNumberFormat="1" applyFont="1" applyFill="1" applyBorder="1"/>
    <xf numFmtId="2" fontId="0" fillId="34" borderId="17" xfId="0" applyNumberFormat="1" applyFill="1" applyBorder="1"/>
    <xf numFmtId="2" fontId="0" fillId="34" borderId="18" xfId="0" applyNumberFormat="1" applyFill="1" applyBorder="1"/>
    <xf numFmtId="2" fontId="0" fillId="34" borderId="19" xfId="0" applyNumberFormat="1" applyFill="1" applyBorder="1"/>
    <xf numFmtId="2" fontId="0" fillId="34" borderId="20" xfId="0" applyNumberFormat="1" applyFill="1" applyBorder="1"/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horizontal="right"/>
    </xf>
    <xf numFmtId="2" fontId="0" fillId="35" borderId="14" xfId="0" applyNumberFormat="1" applyFont="1" applyFill="1" applyBorder="1"/>
    <xf numFmtId="2" fontId="0" fillId="35" borderId="0" xfId="0" applyNumberFormat="1" applyFont="1" applyFill="1" applyBorder="1"/>
    <xf numFmtId="0" fontId="14" fillId="35" borderId="12" xfId="0" applyFont="1" applyFill="1" applyBorder="1"/>
    <xf numFmtId="2" fontId="0" fillId="35" borderId="15" xfId="0" applyNumberFormat="1" applyFont="1" applyFill="1" applyBorder="1"/>
    <xf numFmtId="2" fontId="0" fillId="35" borderId="16" xfId="0" applyNumberFormat="1" applyFont="1" applyFill="1" applyBorder="1"/>
    <xf numFmtId="2" fontId="0" fillId="35" borderId="14" xfId="0" applyNumberFormat="1" applyFill="1" applyBorder="1"/>
    <xf numFmtId="2" fontId="0" fillId="35" borderId="0" xfId="0" applyNumberFormat="1" applyFill="1" applyBorder="1"/>
    <xf numFmtId="2" fontId="0" fillId="35" borderId="15" xfId="0" applyNumberFormat="1" applyFill="1" applyBorder="1"/>
    <xf numFmtId="2" fontId="0" fillId="35" borderId="16" xfId="0" applyNumberFormat="1" applyFill="1" applyBorder="1"/>
    <xf numFmtId="2" fontId="0" fillId="35" borderId="24" xfId="0" applyNumberFormat="1" applyFont="1" applyFill="1" applyBorder="1"/>
    <xf numFmtId="2" fontId="0" fillId="35" borderId="25" xfId="0" applyNumberFormat="1" applyFont="1" applyFill="1" applyBorder="1"/>
    <xf numFmtId="2" fontId="0" fillId="35" borderId="26" xfId="0" applyNumberFormat="1" applyFont="1" applyFill="1" applyBorder="1"/>
    <xf numFmtId="2" fontId="0" fillId="35" borderId="27" xfId="0" applyNumberFormat="1" applyFont="1" applyFill="1" applyBorder="1"/>
    <xf numFmtId="2" fontId="0" fillId="35" borderId="24" xfId="0" applyNumberFormat="1" applyFill="1" applyBorder="1"/>
    <xf numFmtId="2" fontId="0" fillId="35" borderId="25" xfId="0" applyNumberFormat="1" applyFill="1" applyBorder="1"/>
    <xf numFmtId="2" fontId="0" fillId="35" borderId="26" xfId="0" applyNumberFormat="1" applyFill="1" applyBorder="1"/>
    <xf numFmtId="2" fontId="0" fillId="35" borderId="27" xfId="0" applyNumberFormat="1" applyFill="1" applyBorder="1"/>
    <xf numFmtId="2" fontId="0" fillId="35" borderId="17" xfId="0" applyNumberFormat="1" applyFont="1" applyFill="1" applyBorder="1"/>
    <xf numFmtId="2" fontId="0" fillId="35" borderId="18" xfId="0" applyNumberFormat="1" applyFont="1" applyFill="1" applyBorder="1"/>
    <xf numFmtId="2" fontId="0" fillId="35" borderId="19" xfId="0" applyNumberFormat="1" applyFont="1" applyFill="1" applyBorder="1"/>
    <xf numFmtId="2" fontId="0" fillId="35" borderId="20" xfId="0" applyNumberFormat="1" applyFont="1" applyFill="1" applyBorder="1"/>
    <xf numFmtId="2" fontId="0" fillId="35" borderId="17" xfId="0" applyNumberFormat="1" applyFill="1" applyBorder="1"/>
    <xf numFmtId="2" fontId="0" fillId="35" borderId="18" xfId="0" applyNumberFormat="1" applyFill="1" applyBorder="1"/>
    <xf numFmtId="2" fontId="0" fillId="35" borderId="19" xfId="0" applyNumberFormat="1" applyFill="1" applyBorder="1"/>
    <xf numFmtId="2" fontId="0" fillId="35" borderId="20" xfId="0" applyNumberFormat="1" applyFill="1" applyBorder="1"/>
    <xf numFmtId="0" fontId="0" fillId="36" borderId="0" xfId="0" applyFill="1" applyAlignment="1">
      <alignment horizontal="center" vertical="center"/>
    </xf>
    <xf numFmtId="0" fontId="0" fillId="36" borderId="0" xfId="0" applyFill="1" applyAlignment="1">
      <alignment horizontal="right"/>
    </xf>
    <xf numFmtId="2" fontId="0" fillId="36" borderId="14" xfId="0" applyNumberFormat="1" applyFont="1" applyFill="1" applyBorder="1"/>
    <xf numFmtId="2" fontId="0" fillId="36" borderId="0" xfId="0" applyNumberFormat="1" applyFont="1" applyFill="1" applyBorder="1"/>
    <xf numFmtId="2" fontId="0" fillId="36" borderId="15" xfId="0" applyNumberFormat="1" applyFont="1" applyFill="1" applyBorder="1"/>
    <xf numFmtId="2" fontId="0" fillId="36" borderId="16" xfId="0" applyNumberFormat="1" applyFont="1" applyFill="1" applyBorder="1"/>
    <xf numFmtId="2" fontId="0" fillId="36" borderId="14" xfId="0" applyNumberFormat="1" applyFill="1" applyBorder="1"/>
    <xf numFmtId="2" fontId="0" fillId="36" borderId="0" xfId="0" applyNumberFormat="1" applyFill="1" applyBorder="1"/>
    <xf numFmtId="2" fontId="0" fillId="36" borderId="15" xfId="0" applyNumberFormat="1" applyFill="1" applyBorder="1"/>
    <xf numFmtId="2" fontId="0" fillId="36" borderId="16" xfId="0" applyNumberFormat="1" applyFill="1" applyBorder="1"/>
    <xf numFmtId="2" fontId="0" fillId="36" borderId="24" xfId="0" applyNumberFormat="1" applyFont="1" applyFill="1" applyBorder="1"/>
    <xf numFmtId="2" fontId="0" fillId="36" borderId="25" xfId="0" applyNumberFormat="1" applyFont="1" applyFill="1" applyBorder="1"/>
    <xf numFmtId="2" fontId="0" fillId="36" borderId="26" xfId="0" applyNumberFormat="1" applyFont="1" applyFill="1" applyBorder="1"/>
    <xf numFmtId="2" fontId="0" fillId="36" borderId="27" xfId="0" applyNumberFormat="1" applyFont="1" applyFill="1" applyBorder="1"/>
    <xf numFmtId="2" fontId="0" fillId="36" borderId="24" xfId="0" applyNumberFormat="1" applyFill="1" applyBorder="1"/>
    <xf numFmtId="2" fontId="0" fillId="36" borderId="25" xfId="0" applyNumberFormat="1" applyFill="1" applyBorder="1"/>
    <xf numFmtId="2" fontId="0" fillId="36" borderId="26" xfId="0" applyNumberFormat="1" applyFill="1" applyBorder="1"/>
    <xf numFmtId="2" fontId="0" fillId="36" borderId="27" xfId="0" applyNumberFormat="1" applyFill="1" applyBorder="1"/>
    <xf numFmtId="2" fontId="0" fillId="36" borderId="17" xfId="0" applyNumberFormat="1" applyFont="1" applyFill="1" applyBorder="1"/>
    <xf numFmtId="2" fontId="0" fillId="36" borderId="18" xfId="0" applyNumberFormat="1" applyFont="1" applyFill="1" applyBorder="1"/>
    <xf numFmtId="2" fontId="0" fillId="36" borderId="19" xfId="0" applyNumberFormat="1" applyFont="1" applyFill="1" applyBorder="1"/>
    <xf numFmtId="2" fontId="0" fillId="36" borderId="20" xfId="0" applyNumberFormat="1" applyFont="1" applyFill="1" applyBorder="1"/>
    <xf numFmtId="2" fontId="0" fillId="36" borderId="17" xfId="0" applyNumberFormat="1" applyFill="1" applyBorder="1"/>
    <xf numFmtId="2" fontId="0" fillId="36" borderId="18" xfId="0" applyNumberFormat="1" applyFill="1" applyBorder="1"/>
    <xf numFmtId="2" fontId="0" fillId="36" borderId="19" xfId="0" applyNumberFormat="1" applyFill="1" applyBorder="1"/>
    <xf numFmtId="2" fontId="0" fillId="36" borderId="20" xfId="0" applyNumberFormat="1" applyFill="1" applyBorder="1"/>
    <xf numFmtId="0" fontId="0" fillId="34" borderId="21" xfId="0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4" borderId="23" xfId="0" applyFill="1" applyBorder="1" applyAlignment="1">
      <alignment horizontal="center"/>
    </xf>
    <xf numFmtId="0" fontId="0" fillId="35" borderId="21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0" fontId="0" fillId="35" borderId="23" xfId="0" applyFill="1" applyBorder="1" applyAlignment="1">
      <alignment horizontal="center"/>
    </xf>
    <xf numFmtId="0" fontId="26" fillId="36" borderId="21" xfId="0" applyFont="1" applyFill="1" applyBorder="1" applyAlignment="1">
      <alignment horizontal="center"/>
    </xf>
    <xf numFmtId="0" fontId="26" fillId="36" borderId="22" xfId="0" applyFont="1" applyFill="1" applyBorder="1" applyAlignment="1">
      <alignment horizontal="center"/>
    </xf>
    <xf numFmtId="0" fontId="26" fillId="36" borderId="28" xfId="0" applyFont="1" applyFill="1" applyBorder="1" applyAlignment="1">
      <alignment horizontal="center"/>
    </xf>
    <xf numFmtId="0" fontId="23" fillId="34" borderId="21" xfId="0" applyFont="1" applyFill="1" applyBorder="1"/>
    <xf numFmtId="164" fontId="24" fillId="34" borderId="22" xfId="0" applyNumberFormat="1" applyFont="1" applyFill="1" applyBorder="1" applyAlignment="1" applyProtection="1">
      <alignment vertical="center"/>
    </xf>
    <xf numFmtId="0" fontId="23" fillId="34" borderId="22" xfId="0" applyFont="1" applyFill="1" applyBorder="1"/>
    <xf numFmtId="0" fontId="23" fillId="35" borderId="21" xfId="0" applyFont="1" applyFill="1" applyBorder="1"/>
    <xf numFmtId="164" fontId="24" fillId="35" borderId="22" xfId="0" applyNumberFormat="1" applyFont="1" applyFill="1" applyBorder="1" applyAlignment="1" applyProtection="1">
      <alignment vertical="center"/>
    </xf>
    <xf numFmtId="0" fontId="23" fillId="35" borderId="22" xfId="0" applyFont="1" applyFill="1" applyBorder="1"/>
    <xf numFmtId="0" fontId="23" fillId="36" borderId="21" xfId="0" applyFont="1" applyFill="1" applyBorder="1"/>
    <xf numFmtId="164" fontId="24" fillId="36" borderId="22" xfId="0" applyNumberFormat="1" applyFont="1" applyFill="1" applyBorder="1" applyAlignment="1" applyProtection="1">
      <alignment vertical="center"/>
    </xf>
    <xf numFmtId="0" fontId="23" fillId="36" borderId="22" xfId="0" applyFont="1" applyFill="1" applyBorder="1"/>
    <xf numFmtId="0" fontId="0" fillId="34" borderId="10" xfId="0" applyFill="1" applyBorder="1" applyAlignment="1">
      <alignment horizontal="right"/>
    </xf>
    <xf numFmtId="164" fontId="24" fillId="34" borderId="11" xfId="0" applyNumberFormat="1" applyFont="1" applyFill="1" applyBorder="1" applyAlignment="1" applyProtection="1">
      <alignment vertical="center"/>
    </xf>
    <xf numFmtId="165" fontId="23" fillId="34" borderId="11" xfId="0" applyNumberFormat="1" applyFont="1" applyFill="1" applyBorder="1"/>
    <xf numFmtId="0" fontId="0" fillId="35" borderId="14" xfId="0" applyFill="1" applyBorder="1" applyAlignment="1">
      <alignment horizontal="right"/>
    </xf>
    <xf numFmtId="164" fontId="24" fillId="35" borderId="0" xfId="0" applyNumberFormat="1" applyFont="1" applyFill="1" applyBorder="1" applyAlignment="1" applyProtection="1">
      <alignment vertical="center"/>
    </xf>
    <xf numFmtId="165" fontId="23" fillId="35" borderId="0" xfId="0" applyNumberFormat="1" applyFont="1" applyFill="1" applyBorder="1"/>
    <xf numFmtId="0" fontId="0" fillId="36" borderId="10" xfId="0" applyFill="1" applyBorder="1" applyAlignment="1">
      <alignment horizontal="right"/>
    </xf>
    <xf numFmtId="164" fontId="24" fillId="36" borderId="0" xfId="0" applyNumberFormat="1" applyFont="1" applyFill="1" applyBorder="1" applyAlignment="1" applyProtection="1">
      <alignment vertical="center"/>
    </xf>
    <xf numFmtId="165" fontId="23" fillId="36" borderId="0" xfId="0" applyNumberFormat="1" applyFont="1" applyFill="1" applyBorder="1"/>
    <xf numFmtId="0" fontId="0" fillId="0" borderId="21" xfId="0" applyBorder="1"/>
    <xf numFmtId="10" fontId="16" fillId="33" borderId="23" xfId="0" applyNumberFormat="1" applyFont="1" applyFill="1" applyBorder="1"/>
    <xf numFmtId="0" fontId="0" fillId="0" borderId="18" xfId="0" applyBorder="1"/>
    <xf numFmtId="0" fontId="0" fillId="33" borderId="20" xfId="0" applyFill="1" applyBorder="1"/>
    <xf numFmtId="0" fontId="0" fillId="34" borderId="14" xfId="0" applyFill="1" applyBorder="1" applyAlignment="1">
      <alignment horizontal="right"/>
    </xf>
    <xf numFmtId="164" fontId="24" fillId="34" borderId="0" xfId="0" applyNumberFormat="1" applyFont="1" applyFill="1" applyBorder="1" applyAlignment="1" applyProtection="1">
      <alignment vertical="center"/>
    </xf>
    <xf numFmtId="165" fontId="23" fillId="34" borderId="0" xfId="0" applyNumberFormat="1" applyFont="1" applyFill="1" applyBorder="1"/>
    <xf numFmtId="0" fontId="0" fillId="36" borderId="14" xfId="0" applyFill="1" applyBorder="1" applyAlignment="1">
      <alignment horizontal="right"/>
    </xf>
    <xf numFmtId="0" fontId="0" fillId="0" borderId="0" xfId="0" applyBorder="1"/>
    <xf numFmtId="0" fontId="0" fillId="34" borderId="24" xfId="0" applyFill="1" applyBorder="1" applyAlignment="1">
      <alignment horizontal="right"/>
    </xf>
    <xf numFmtId="164" fontId="24" fillId="34" borderId="25" xfId="0" applyNumberFormat="1" applyFont="1" applyFill="1" applyBorder="1" applyAlignment="1" applyProtection="1">
      <alignment vertical="center"/>
    </xf>
    <xf numFmtId="165" fontId="23" fillId="34" borderId="25" xfId="0" applyNumberFormat="1" applyFont="1" applyFill="1" applyBorder="1"/>
    <xf numFmtId="0" fontId="25" fillId="33" borderId="27" xfId="0" applyFont="1" applyFill="1" applyBorder="1"/>
    <xf numFmtId="0" fontId="0" fillId="35" borderId="24" xfId="0" applyFill="1" applyBorder="1" applyAlignment="1">
      <alignment horizontal="right"/>
    </xf>
    <xf numFmtId="164" fontId="24" fillId="35" borderId="25" xfId="0" applyNumberFormat="1" applyFont="1" applyFill="1" applyBorder="1" applyAlignment="1" applyProtection="1">
      <alignment vertical="center"/>
    </xf>
    <xf numFmtId="165" fontId="23" fillId="35" borderId="25" xfId="0" applyNumberFormat="1" applyFont="1" applyFill="1" applyBorder="1"/>
    <xf numFmtId="0" fontId="0" fillId="36" borderId="24" xfId="0" applyFill="1" applyBorder="1" applyAlignment="1">
      <alignment horizontal="right"/>
    </xf>
    <xf numFmtId="164" fontId="24" fillId="36" borderId="25" xfId="0" applyNumberFormat="1" applyFont="1" applyFill="1" applyBorder="1" applyAlignment="1" applyProtection="1">
      <alignment vertical="center"/>
    </xf>
    <xf numFmtId="165" fontId="23" fillId="36" borderId="25" xfId="0" applyNumberFormat="1" applyFont="1" applyFill="1" applyBorder="1"/>
    <xf numFmtId="0" fontId="0" fillId="34" borderId="17" xfId="0" applyFill="1" applyBorder="1" applyAlignment="1">
      <alignment horizontal="right"/>
    </xf>
    <xf numFmtId="164" fontId="24" fillId="34" borderId="18" xfId="0" applyNumberFormat="1" applyFont="1" applyFill="1" applyBorder="1" applyAlignment="1" applyProtection="1">
      <alignment vertical="center"/>
    </xf>
    <xf numFmtId="165" fontId="23" fillId="34" borderId="18" xfId="0" applyNumberFormat="1" applyFont="1" applyFill="1" applyBorder="1"/>
    <xf numFmtId="0" fontId="0" fillId="35" borderId="17" xfId="0" applyFill="1" applyBorder="1" applyAlignment="1">
      <alignment horizontal="right"/>
    </xf>
    <xf numFmtId="164" fontId="24" fillId="35" borderId="18" xfId="0" applyNumberFormat="1" applyFont="1" applyFill="1" applyBorder="1" applyAlignment="1" applyProtection="1">
      <alignment vertical="center"/>
    </xf>
    <xf numFmtId="165" fontId="23" fillId="35" borderId="18" xfId="0" applyNumberFormat="1" applyFont="1" applyFill="1" applyBorder="1"/>
    <xf numFmtId="0" fontId="23" fillId="35" borderId="17" xfId="0" applyFont="1" applyFill="1" applyBorder="1"/>
    <xf numFmtId="0" fontId="0" fillId="35" borderId="10" xfId="0" applyFill="1" applyBorder="1" applyAlignment="1">
      <alignment horizontal="right"/>
    </xf>
    <xf numFmtId="164" fontId="24" fillId="36" borderId="11" xfId="0" applyNumberFormat="1" applyFont="1" applyFill="1" applyBorder="1" applyAlignment="1" applyProtection="1">
      <alignment vertical="center"/>
    </xf>
    <xf numFmtId="165" fontId="23" fillId="36" borderId="11" xfId="0" applyNumberFormat="1" applyFont="1" applyFill="1" applyBorder="1"/>
    <xf numFmtId="0" fontId="0" fillId="36" borderId="17" xfId="0" applyFill="1" applyBorder="1" applyAlignment="1">
      <alignment horizontal="right"/>
    </xf>
    <xf numFmtId="164" fontId="24" fillId="36" borderId="18" xfId="0" applyNumberFormat="1" applyFont="1" applyFill="1" applyBorder="1" applyAlignment="1" applyProtection="1">
      <alignment vertical="center"/>
    </xf>
    <xf numFmtId="165" fontId="23" fillId="36" borderId="18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H24" sqref="H24"/>
    </sheetView>
  </sheetViews>
  <sheetFormatPr baseColWidth="10" defaultRowHeight="16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>
        <v>1.3972604399999999</v>
      </c>
      <c r="C2">
        <v>9.6702169000000004E-2</v>
      </c>
      <c r="D2">
        <v>1.0000000010000001</v>
      </c>
    </row>
    <row r="3" spans="1:4">
      <c r="A3" t="s">
        <v>4</v>
      </c>
      <c r="B3">
        <v>1.15167032</v>
      </c>
    </row>
    <row r="4" spans="1:4">
      <c r="A4" t="s">
        <v>4</v>
      </c>
      <c r="B4">
        <v>1.11296532</v>
      </c>
    </row>
    <row r="5" spans="1:4">
      <c r="A5" t="s">
        <v>4</v>
      </c>
      <c r="B5">
        <v>0.78097658999999997</v>
      </c>
    </row>
    <row r="6" spans="1:4">
      <c r="A6" t="s">
        <v>4</v>
      </c>
      <c r="B6">
        <v>0.65793594</v>
      </c>
    </row>
    <row r="7" spans="1:4">
      <c r="A7" t="s">
        <v>4</v>
      </c>
      <c r="B7">
        <v>0.60336581</v>
      </c>
    </row>
    <row r="8" spans="1:4">
      <c r="A8" t="s">
        <v>4</v>
      </c>
      <c r="B8">
        <v>1.2693571100000001</v>
      </c>
    </row>
    <row r="9" spans="1:4">
      <c r="A9" t="s">
        <v>4</v>
      </c>
      <c r="B9">
        <v>1.0264684799999999</v>
      </c>
    </row>
    <row r="10" spans="1:4">
      <c r="A10" t="s">
        <v>5</v>
      </c>
      <c r="B10">
        <v>4.5990679849999996</v>
      </c>
      <c r="C10">
        <v>0.49121718800000003</v>
      </c>
      <c r="D10">
        <v>5.2848538429999996</v>
      </c>
    </row>
    <row r="11" spans="1:4">
      <c r="A11" t="s">
        <v>5</v>
      </c>
      <c r="B11">
        <v>7.0332590420000001</v>
      </c>
    </row>
    <row r="12" spans="1:4">
      <c r="A12" t="s">
        <v>5</v>
      </c>
      <c r="B12">
        <v>7.4244349889999999</v>
      </c>
    </row>
    <row r="13" spans="1:4">
      <c r="A13" t="s">
        <v>5</v>
      </c>
      <c r="B13">
        <v>5.9527116219999998</v>
      </c>
    </row>
    <row r="14" spans="1:4">
      <c r="A14" t="s">
        <v>5</v>
      </c>
      <c r="B14">
        <v>4.4586395540000003</v>
      </c>
    </row>
    <row r="15" spans="1:4">
      <c r="A15" t="s">
        <v>5</v>
      </c>
      <c r="B15">
        <v>5.0540482459999998</v>
      </c>
    </row>
    <row r="16" spans="1:4">
      <c r="A16" t="s">
        <v>5</v>
      </c>
      <c r="B16">
        <v>4.2450252649999998</v>
      </c>
    </row>
    <row r="17" spans="1:2">
      <c r="A17" t="s">
        <v>5</v>
      </c>
      <c r="B17">
        <v>3.5116440419999999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8443-1B40-2146-91AB-6827E4BA9163}">
  <dimension ref="A1:K16"/>
  <sheetViews>
    <sheetView workbookViewId="0">
      <selection activeCell="H26" sqref="H26"/>
    </sheetView>
  </sheetViews>
  <sheetFormatPr baseColWidth="10" defaultRowHeight="16"/>
  <sheetData>
    <row r="1" spans="1:11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/>
      <c r="J2" s="3" t="s">
        <v>27</v>
      </c>
      <c r="K2" s="3" t="s">
        <v>28</v>
      </c>
    </row>
    <row r="3" spans="1:11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12" t="s">
        <v>53</v>
      </c>
      <c r="B5" s="2">
        <v>1</v>
      </c>
      <c r="C5" s="2">
        <v>1</v>
      </c>
      <c r="D5" s="2">
        <v>1</v>
      </c>
      <c r="E5" s="2"/>
      <c r="F5" s="2"/>
      <c r="G5" s="2"/>
      <c r="H5" s="2"/>
      <c r="I5" s="2"/>
      <c r="J5" s="2" t="s">
        <v>31</v>
      </c>
      <c r="K5" s="5">
        <v>8.3000000000000001E-3</v>
      </c>
    </row>
    <row r="6" spans="1:11">
      <c r="A6" s="12" t="s">
        <v>54</v>
      </c>
      <c r="B6" s="5">
        <v>7.9627521000000003</v>
      </c>
      <c r="C6" s="5">
        <v>4.2553380000000001</v>
      </c>
      <c r="D6" s="5">
        <v>6.4797979999999997</v>
      </c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 t="s">
        <v>55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12" t="s">
        <v>53</v>
      </c>
      <c r="B10" s="2">
        <v>1</v>
      </c>
      <c r="C10" s="2">
        <v>1</v>
      </c>
      <c r="D10" s="2">
        <v>1</v>
      </c>
      <c r="E10" s="2"/>
      <c r="F10" s="2"/>
      <c r="G10" s="2"/>
      <c r="H10" s="2"/>
      <c r="I10" s="2"/>
      <c r="J10" s="2" t="s">
        <v>31</v>
      </c>
      <c r="K10" s="5">
        <v>5.9999999999999995E-4</v>
      </c>
    </row>
    <row r="11" spans="1:11">
      <c r="A11" s="12" t="s">
        <v>54</v>
      </c>
      <c r="B11" s="5">
        <v>3.6357249999999999</v>
      </c>
      <c r="C11" s="5">
        <v>2.8677630000000001</v>
      </c>
      <c r="D11" s="5">
        <v>3.199837</v>
      </c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 t="s">
        <v>56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12" t="s">
        <v>53</v>
      </c>
      <c r="B15" s="2">
        <v>1</v>
      </c>
      <c r="C15" s="2">
        <v>1</v>
      </c>
      <c r="D15" s="2">
        <v>1</v>
      </c>
      <c r="E15" s="2"/>
      <c r="F15" s="2"/>
      <c r="G15" s="2"/>
      <c r="H15" s="2"/>
      <c r="I15" s="2"/>
      <c r="J15" s="2"/>
      <c r="K15" s="2"/>
    </row>
    <row r="16" spans="1:11">
      <c r="A16" s="12" t="s">
        <v>54</v>
      </c>
      <c r="B16" s="5">
        <v>1.186715</v>
      </c>
      <c r="C16" s="5">
        <v>0.65604399999999996</v>
      </c>
      <c r="D16" s="5">
        <v>1.251595</v>
      </c>
      <c r="E16" s="2"/>
      <c r="F16" s="2"/>
      <c r="G16" s="2"/>
      <c r="H16" s="2"/>
      <c r="I16" s="2"/>
      <c r="J16" s="2" t="s">
        <v>34</v>
      </c>
      <c r="K16" s="5">
        <v>0.87570000000000003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J24" sqref="J24"/>
    </sheetView>
  </sheetViews>
  <sheetFormatPr baseColWidth="10" defaultRowHeight="16"/>
  <sheetData>
    <row r="1" spans="1:6">
      <c r="A1" t="s">
        <v>0</v>
      </c>
      <c r="B1" t="s">
        <v>10</v>
      </c>
      <c r="C1" t="s">
        <v>11</v>
      </c>
      <c r="D1" t="s">
        <v>12</v>
      </c>
      <c r="E1" t="s">
        <v>13</v>
      </c>
      <c r="F1" t="s">
        <v>2</v>
      </c>
    </row>
    <row r="2" spans="1:6">
      <c r="A2" t="s">
        <v>14</v>
      </c>
      <c r="B2">
        <v>32.073999999999998</v>
      </c>
      <c r="C2">
        <v>26.103750000000002</v>
      </c>
      <c r="D2">
        <v>1.2287123499999999</v>
      </c>
      <c r="E2">
        <v>1</v>
      </c>
      <c r="F2">
        <v>8.1803713E-2</v>
      </c>
    </row>
    <row r="3" spans="1:6">
      <c r="A3" t="s">
        <v>14</v>
      </c>
      <c r="B3">
        <v>23.314</v>
      </c>
      <c r="D3">
        <v>0.893128382</v>
      </c>
    </row>
    <row r="4" spans="1:6">
      <c r="A4" t="s">
        <v>14</v>
      </c>
      <c r="B4">
        <v>22.748000000000001</v>
      </c>
      <c r="D4">
        <v>0.87144567399999995</v>
      </c>
    </row>
    <row r="5" spans="1:6">
      <c r="A5" t="s">
        <v>14</v>
      </c>
      <c r="B5">
        <v>26.279</v>
      </c>
      <c r="D5">
        <v>1.0067135949999999</v>
      </c>
    </row>
    <row r="6" spans="1:6">
      <c r="A6" t="s">
        <v>15</v>
      </c>
      <c r="B6">
        <v>51.302999999999997</v>
      </c>
      <c r="C6">
        <v>66.574428569999995</v>
      </c>
      <c r="D6">
        <v>1.9653498060000001</v>
      </c>
      <c r="E6">
        <v>2.5503779560000002</v>
      </c>
      <c r="F6">
        <v>0.13990945799999999</v>
      </c>
    </row>
    <row r="7" spans="1:6">
      <c r="A7" t="s">
        <v>15</v>
      </c>
      <c r="B7">
        <v>58.076999999999998</v>
      </c>
      <c r="D7">
        <v>2.2248527509999998</v>
      </c>
    </row>
    <row r="8" spans="1:6">
      <c r="A8" t="s">
        <v>15</v>
      </c>
      <c r="B8">
        <v>73.210999999999999</v>
      </c>
      <c r="D8">
        <v>2.8046161949999999</v>
      </c>
    </row>
    <row r="9" spans="1:6">
      <c r="A9" t="s">
        <v>15</v>
      </c>
      <c r="B9">
        <v>62.087000000000003</v>
      </c>
      <c r="D9">
        <v>2.3784705260000001</v>
      </c>
    </row>
    <row r="10" spans="1:6">
      <c r="A10" t="s">
        <v>15</v>
      </c>
      <c r="B10">
        <v>69.37</v>
      </c>
      <c r="D10">
        <v>2.6574725849999998</v>
      </c>
    </row>
    <row r="11" spans="1:6">
      <c r="A11" t="s">
        <v>15</v>
      </c>
      <c r="B11">
        <v>74.311000000000007</v>
      </c>
      <c r="D11">
        <v>2.8467557339999998</v>
      </c>
    </row>
    <row r="12" spans="1:6">
      <c r="A12" t="s">
        <v>15</v>
      </c>
      <c r="B12">
        <v>77.662000000000006</v>
      </c>
      <c r="D12">
        <v>2.9751280950000001</v>
      </c>
    </row>
    <row r="13" spans="1:6">
      <c r="A13" t="s">
        <v>16</v>
      </c>
      <c r="B13">
        <v>63.237000000000002</v>
      </c>
      <c r="C13">
        <v>52.53533333</v>
      </c>
      <c r="D13">
        <v>2.4225254989999998</v>
      </c>
      <c r="E13">
        <v>2.0125588599999999</v>
      </c>
      <c r="F13">
        <v>0.225948387</v>
      </c>
    </row>
    <row r="14" spans="1:6">
      <c r="A14" t="s">
        <v>16</v>
      </c>
      <c r="B14">
        <v>42.887</v>
      </c>
      <c r="D14">
        <v>1.6429440209999999</v>
      </c>
    </row>
    <row r="15" spans="1:6">
      <c r="A15" t="s">
        <v>16</v>
      </c>
      <c r="B15">
        <v>51.481999999999999</v>
      </c>
      <c r="D15">
        <v>1.972207058</v>
      </c>
    </row>
    <row r="16" spans="1:6">
      <c r="A16" t="s">
        <v>17</v>
      </c>
      <c r="B16">
        <v>23.82</v>
      </c>
      <c r="C16">
        <v>23.82</v>
      </c>
      <c r="D16">
        <v>0.91251256999999997</v>
      </c>
      <c r="E16">
        <v>1.0598094140000001</v>
      </c>
      <c r="F16">
        <v>5.7258593000000003E-2</v>
      </c>
    </row>
    <row r="17" spans="1:4">
      <c r="A17" t="s">
        <v>17</v>
      </c>
      <c r="B17">
        <v>30.068999999999999</v>
      </c>
      <c r="D17">
        <v>1.1519034619999999</v>
      </c>
    </row>
    <row r="18" spans="1:4">
      <c r="A18" t="s">
        <v>17</v>
      </c>
      <c r="B18">
        <v>29.998999999999999</v>
      </c>
      <c r="D18">
        <v>1.149221855</v>
      </c>
    </row>
    <row r="19" spans="1:4">
      <c r="A19" t="s">
        <v>17</v>
      </c>
      <c r="B19">
        <v>26.771999999999998</v>
      </c>
      <c r="D19">
        <v>1.0255997699999999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>
      <selection sqref="A1:B22"/>
    </sheetView>
  </sheetViews>
  <sheetFormatPr baseColWidth="10" defaultRowHeight="16"/>
  <sheetData>
    <row r="1" spans="1:2">
      <c r="A1" t="s">
        <v>0</v>
      </c>
      <c r="B1" t="s">
        <v>1</v>
      </c>
    </row>
    <row r="2" spans="1:2">
      <c r="A2" t="s">
        <v>4</v>
      </c>
      <c r="B2">
        <v>15.957000000000001</v>
      </c>
    </row>
    <row r="3" spans="1:2">
      <c r="A3" t="s">
        <v>6</v>
      </c>
      <c r="B3">
        <v>71.649000000000001</v>
      </c>
    </row>
    <row r="4" spans="1:2">
      <c r="A4" t="s">
        <v>6</v>
      </c>
      <c r="B4">
        <v>30.186</v>
      </c>
    </row>
    <row r="5" spans="1:2">
      <c r="A5" t="s">
        <v>6</v>
      </c>
      <c r="B5">
        <v>43.911999999999999</v>
      </c>
    </row>
    <row r="6" spans="1:2">
      <c r="A6" t="s">
        <v>6</v>
      </c>
      <c r="B6">
        <v>35.152999999999999</v>
      </c>
    </row>
    <row r="7" spans="1:2">
      <c r="A7" t="s">
        <v>6</v>
      </c>
      <c r="B7">
        <v>55.709000000000003</v>
      </c>
    </row>
    <row r="8" spans="1:2">
      <c r="A8" t="s">
        <v>6</v>
      </c>
      <c r="B8">
        <v>56.112000000000002</v>
      </c>
    </row>
    <row r="9" spans="1:2">
      <c r="A9" t="s">
        <v>6</v>
      </c>
      <c r="B9">
        <v>40.31</v>
      </c>
    </row>
    <row r="10" spans="1:2">
      <c r="A10" t="s">
        <v>7</v>
      </c>
      <c r="B10">
        <v>77.599000000000004</v>
      </c>
    </row>
    <row r="11" spans="1:2">
      <c r="A11" t="s">
        <v>7</v>
      </c>
      <c r="B11">
        <v>47.453000000000003</v>
      </c>
    </row>
    <row r="12" spans="1:2">
      <c r="A12" t="s">
        <v>7</v>
      </c>
      <c r="B12">
        <v>62.656999999999996</v>
      </c>
    </row>
    <row r="13" spans="1:2">
      <c r="A13" t="s">
        <v>7</v>
      </c>
      <c r="B13">
        <v>67.909000000000006</v>
      </c>
    </row>
    <row r="14" spans="1:2">
      <c r="A14" t="s">
        <v>7</v>
      </c>
      <c r="B14">
        <v>57.057000000000002</v>
      </c>
    </row>
    <row r="15" spans="1:2">
      <c r="A15" t="s">
        <v>7</v>
      </c>
      <c r="B15">
        <v>41.722999999999999</v>
      </c>
    </row>
    <row r="16" spans="1:2">
      <c r="A16" t="s">
        <v>7</v>
      </c>
      <c r="B16">
        <v>57.127000000000002</v>
      </c>
    </row>
    <row r="17" spans="1:2">
      <c r="A17" t="s">
        <v>7</v>
      </c>
      <c r="B17">
        <v>32.607999999999997</v>
      </c>
    </row>
    <row r="18" spans="1:2">
      <c r="A18" t="s">
        <v>8</v>
      </c>
      <c r="B18">
        <v>22.817</v>
      </c>
    </row>
    <row r="19" spans="1:2">
      <c r="A19" t="s">
        <v>8</v>
      </c>
      <c r="B19">
        <v>25.864000000000001</v>
      </c>
    </row>
    <row r="20" spans="1:2">
      <c r="A20" t="s">
        <v>8</v>
      </c>
      <c r="B20">
        <v>15.464</v>
      </c>
    </row>
    <row r="21" spans="1:2">
      <c r="A21" t="s">
        <v>8</v>
      </c>
      <c r="B21">
        <v>17.876000000000001</v>
      </c>
    </row>
    <row r="22" spans="1:2">
      <c r="A22" t="s">
        <v>8</v>
      </c>
      <c r="B22">
        <v>21.31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C9BE-C387-2847-AB31-8374C4421DEF}">
  <dimension ref="A1:M23"/>
  <sheetViews>
    <sheetView workbookViewId="0">
      <selection sqref="A1:M23"/>
    </sheetView>
  </sheetViews>
  <sheetFormatPr baseColWidth="10" defaultRowHeight="16"/>
  <sheetData>
    <row r="1" spans="1:13" ht="17" thickBot="1">
      <c r="A1" s="13"/>
      <c r="B1" s="14" t="s">
        <v>57</v>
      </c>
      <c r="C1" s="14"/>
      <c r="D1" s="14"/>
      <c r="E1" s="15" t="s">
        <v>58</v>
      </c>
      <c r="F1" s="15"/>
      <c r="G1" s="15"/>
      <c r="H1" s="15" t="s">
        <v>59</v>
      </c>
      <c r="I1" s="15"/>
      <c r="J1" s="15"/>
      <c r="K1" s="15" t="s">
        <v>60</v>
      </c>
      <c r="L1" s="15"/>
      <c r="M1" s="15"/>
    </row>
    <row r="2" spans="1:13">
      <c r="A2" s="16" t="s">
        <v>61</v>
      </c>
      <c r="B2" s="17">
        <v>18.64</v>
      </c>
      <c r="C2" s="18">
        <v>18.87</v>
      </c>
      <c r="D2" s="19">
        <v>18.62</v>
      </c>
      <c r="E2" s="18">
        <v>24.65</v>
      </c>
      <c r="F2" s="18">
        <v>24.56</v>
      </c>
      <c r="G2" s="19">
        <v>24.65</v>
      </c>
      <c r="H2" s="18">
        <v>21.62</v>
      </c>
      <c r="I2" s="18">
        <v>21.88</v>
      </c>
      <c r="J2" s="19">
        <v>21.86</v>
      </c>
      <c r="K2" s="18">
        <v>25.04</v>
      </c>
      <c r="L2" s="18">
        <v>25.18</v>
      </c>
      <c r="M2" s="20">
        <v>25.29</v>
      </c>
    </row>
    <row r="3" spans="1:13">
      <c r="A3" s="16" t="s">
        <v>62</v>
      </c>
      <c r="B3" s="21">
        <v>19.03</v>
      </c>
      <c r="C3" s="22">
        <v>18.88</v>
      </c>
      <c r="D3" s="23">
        <v>18.899999999999999</v>
      </c>
      <c r="E3" s="22">
        <v>24.81</v>
      </c>
      <c r="F3" s="22">
        <v>24.7</v>
      </c>
      <c r="G3" s="23">
        <v>24.73</v>
      </c>
      <c r="H3" s="24">
        <v>24.03</v>
      </c>
      <c r="I3" s="22">
        <v>22.69</v>
      </c>
      <c r="J3" s="23">
        <v>22.42</v>
      </c>
      <c r="K3" s="22">
        <v>25.71</v>
      </c>
      <c r="L3" s="22">
        <v>25.68</v>
      </c>
      <c r="M3" s="25">
        <v>26.01</v>
      </c>
    </row>
    <row r="4" spans="1:13" ht="17" thickBot="1">
      <c r="A4" s="16" t="s">
        <v>63</v>
      </c>
      <c r="B4" s="26">
        <v>18.510000000000002</v>
      </c>
      <c r="C4" s="27">
        <v>18.55</v>
      </c>
      <c r="D4" s="28">
        <v>18.670000000000002</v>
      </c>
      <c r="E4" s="27">
        <v>22.69</v>
      </c>
      <c r="F4" s="27">
        <v>22.79</v>
      </c>
      <c r="G4" s="28">
        <v>22.72</v>
      </c>
      <c r="H4" s="27">
        <v>21.7</v>
      </c>
      <c r="I4" s="27">
        <v>21.83</v>
      </c>
      <c r="J4" s="28">
        <v>21.75</v>
      </c>
      <c r="K4" s="27">
        <v>24.99</v>
      </c>
      <c r="L4" s="27">
        <v>25.01</v>
      </c>
      <c r="M4" s="29">
        <v>25.1</v>
      </c>
    </row>
    <row r="5" spans="1:13">
      <c r="A5" s="16" t="s">
        <v>64</v>
      </c>
      <c r="B5" s="21">
        <v>18.579999999999998</v>
      </c>
      <c r="C5" s="22">
        <v>18.649999999999999</v>
      </c>
      <c r="D5" s="23">
        <v>18.73</v>
      </c>
      <c r="E5" s="22">
        <v>25.21</v>
      </c>
      <c r="F5" s="22">
        <v>25.12</v>
      </c>
      <c r="G5" s="23">
        <v>24.91</v>
      </c>
      <c r="H5" s="22">
        <v>22.25</v>
      </c>
      <c r="I5" s="22">
        <v>22.01</v>
      </c>
      <c r="J5" s="23">
        <v>22.36</v>
      </c>
      <c r="K5" s="22">
        <v>24.24</v>
      </c>
      <c r="L5" s="22">
        <v>24.17</v>
      </c>
      <c r="M5" s="25">
        <v>24.29</v>
      </c>
    </row>
    <row r="6" spans="1:13">
      <c r="A6" s="16" t="s">
        <v>65</v>
      </c>
      <c r="B6" s="21">
        <v>18.38</v>
      </c>
      <c r="C6" s="22">
        <v>18.489999999999998</v>
      </c>
      <c r="D6" s="23">
        <v>18.47</v>
      </c>
      <c r="E6" s="22">
        <v>23.42</v>
      </c>
      <c r="F6" s="22">
        <v>23.36</v>
      </c>
      <c r="G6" s="23">
        <v>23.41</v>
      </c>
      <c r="H6" s="22">
        <v>21.26</v>
      </c>
      <c r="I6" s="22">
        <v>21.3</v>
      </c>
      <c r="J6" s="23">
        <v>21.38</v>
      </c>
      <c r="K6" s="22">
        <v>24.52</v>
      </c>
      <c r="L6" s="22">
        <v>24.39</v>
      </c>
      <c r="M6" s="25">
        <v>24.43</v>
      </c>
    </row>
    <row r="7" spans="1:13" ht="17" thickBot="1">
      <c r="A7" s="16" t="s">
        <v>66</v>
      </c>
      <c r="B7" s="26">
        <v>18.64</v>
      </c>
      <c r="C7" s="27">
        <v>18.64</v>
      </c>
      <c r="D7" s="28">
        <v>18.7</v>
      </c>
      <c r="E7" s="27">
        <v>23.1</v>
      </c>
      <c r="F7" s="27">
        <v>23.01</v>
      </c>
      <c r="G7" s="28">
        <v>23.08</v>
      </c>
      <c r="H7" s="27">
        <v>21.11</v>
      </c>
      <c r="I7" s="27">
        <v>21.19</v>
      </c>
      <c r="J7" s="28">
        <v>21.87</v>
      </c>
      <c r="K7" s="27">
        <v>23.94</v>
      </c>
      <c r="L7" s="27">
        <v>23.89</v>
      </c>
      <c r="M7" s="29">
        <v>24.08</v>
      </c>
    </row>
    <row r="8" spans="1:13" ht="17" thickBot="1"/>
    <row r="9" spans="1:13" ht="17" thickBot="1">
      <c r="B9" s="30"/>
      <c r="C9" s="31" t="s">
        <v>67</v>
      </c>
      <c r="D9" s="32" t="s">
        <v>68</v>
      </c>
      <c r="E9" s="33" t="s">
        <v>69</v>
      </c>
      <c r="G9" s="30"/>
      <c r="H9" s="31" t="s">
        <v>70</v>
      </c>
      <c r="I9" s="32" t="s">
        <v>68</v>
      </c>
      <c r="J9" s="33" t="s">
        <v>71</v>
      </c>
      <c r="L9" t="s">
        <v>72</v>
      </c>
      <c r="M9" t="s">
        <v>73</v>
      </c>
    </row>
    <row r="10" spans="1:13">
      <c r="B10" s="34" t="s">
        <v>61</v>
      </c>
      <c r="C10" s="35">
        <f>AVERAGE(E2:G2)-AVERAGE(B2:D2)</f>
        <v>5.9099999999999895</v>
      </c>
      <c r="D10" s="36">
        <f>C10-$C$10</f>
        <v>0</v>
      </c>
      <c r="E10" s="37">
        <f t="shared" ref="E10:E15" si="0">2^(-1*D10)</f>
        <v>1</v>
      </c>
      <c r="G10" s="34" t="s">
        <v>61</v>
      </c>
      <c r="H10" s="35">
        <f>AVERAGE(K2:M2)-AVERAGE(B2:D2)</f>
        <v>6.4599999999999937</v>
      </c>
      <c r="I10" s="36">
        <f>H10-$H$10</f>
        <v>0</v>
      </c>
      <c r="J10" s="37">
        <f t="shared" ref="J10:J15" si="1">2^(-1*I10)</f>
        <v>1</v>
      </c>
      <c r="M10" t="s">
        <v>74</v>
      </c>
    </row>
    <row r="11" spans="1:13">
      <c r="B11" s="38" t="s">
        <v>62</v>
      </c>
      <c r="C11" s="39">
        <f t="shared" ref="C11:C15" si="2">AVERAGE(E3:G3)-AVERAGE(B3:D3)</f>
        <v>5.8100000000000023</v>
      </c>
      <c r="D11" s="40">
        <f t="shared" ref="D11:D12" si="3">C11-$C$10</f>
        <v>-9.999999999998721E-2</v>
      </c>
      <c r="E11" s="41">
        <f t="shared" si="0"/>
        <v>1.0717734625362836</v>
      </c>
      <c r="G11" s="38" t="s">
        <v>62</v>
      </c>
      <c r="H11" s="39">
        <f t="shared" ref="H11:H15" si="4">AVERAGE(K3:M3)-AVERAGE(B3:D3)</f>
        <v>6.8633333333333368</v>
      </c>
      <c r="I11" s="40">
        <f t="shared" ref="I11:I12" si="5">H11-$H$10</f>
        <v>0.40333333333334309</v>
      </c>
      <c r="J11" s="41">
        <f t="shared" si="1"/>
        <v>0.75610928011990775</v>
      </c>
      <c r="M11" t="s">
        <v>75</v>
      </c>
    </row>
    <row r="12" spans="1:13" ht="17" thickBot="1">
      <c r="B12" s="38" t="s">
        <v>63</v>
      </c>
      <c r="C12" s="39">
        <f t="shared" si="2"/>
        <v>4.1566666666666663</v>
      </c>
      <c r="D12" s="40">
        <f t="shared" si="3"/>
        <v>-1.7533333333333232</v>
      </c>
      <c r="E12" s="41">
        <f t="shared" si="0"/>
        <v>3.3713661790187732</v>
      </c>
      <c r="G12" s="42" t="s">
        <v>63</v>
      </c>
      <c r="H12" s="43">
        <f t="shared" si="4"/>
        <v>6.4566666666666634</v>
      </c>
      <c r="I12" s="44">
        <f t="shared" si="5"/>
        <v>-3.3333333333303017E-3</v>
      </c>
      <c r="J12" s="45">
        <f t="shared" si="1"/>
        <v>1.0023131618421708</v>
      </c>
      <c r="M12" t="s">
        <v>76</v>
      </c>
    </row>
    <row r="13" spans="1:13">
      <c r="B13" s="34" t="s">
        <v>64</v>
      </c>
      <c r="C13" s="35">
        <f t="shared" si="2"/>
        <v>6.4266666666666659</v>
      </c>
      <c r="D13" s="36">
        <f>C13-$C$13</f>
        <v>0</v>
      </c>
      <c r="E13" s="37">
        <f t="shared" si="0"/>
        <v>1</v>
      </c>
      <c r="G13" s="34" t="s">
        <v>64</v>
      </c>
      <c r="H13" s="35">
        <f t="shared" si="4"/>
        <v>5.5799999999999983</v>
      </c>
      <c r="I13" s="36">
        <f>H13-$H$13</f>
        <v>0</v>
      </c>
      <c r="J13" s="37">
        <f t="shared" si="1"/>
        <v>1</v>
      </c>
      <c r="M13" t="s">
        <v>77</v>
      </c>
    </row>
    <row r="14" spans="1:13">
      <c r="B14" s="46" t="s">
        <v>65</v>
      </c>
      <c r="C14" s="47">
        <f t="shared" si="2"/>
        <v>4.9499999999999993</v>
      </c>
      <c r="D14" s="48">
        <f t="shared" ref="D14:D15" si="6">C14-$C$13</f>
        <v>-1.4766666666666666</v>
      </c>
      <c r="E14" s="41">
        <f t="shared" si="0"/>
        <v>2.7830496883568321</v>
      </c>
      <c r="G14" s="38" t="s">
        <v>65</v>
      </c>
      <c r="H14" s="39">
        <f t="shared" si="4"/>
        <v>6.0000000000000036</v>
      </c>
      <c r="I14" s="40">
        <f t="shared" ref="I14:I15" si="7">H14-$H$13</f>
        <v>0.42000000000000526</v>
      </c>
      <c r="J14" s="41">
        <f t="shared" si="1"/>
        <v>0.74742462431746648</v>
      </c>
    </row>
    <row r="15" spans="1:13" ht="17" thickBot="1">
      <c r="B15" s="42" t="s">
        <v>66</v>
      </c>
      <c r="C15" s="43">
        <f t="shared" si="2"/>
        <v>4.4033333333333324</v>
      </c>
      <c r="D15" s="44">
        <f t="shared" si="6"/>
        <v>-2.0233333333333334</v>
      </c>
      <c r="E15" s="45">
        <f t="shared" si="0"/>
        <v>4.0652197286727558</v>
      </c>
      <c r="G15" s="42" t="s">
        <v>66</v>
      </c>
      <c r="H15" s="43">
        <f t="shared" si="4"/>
        <v>5.3099999999999987</v>
      </c>
      <c r="I15" s="44">
        <f t="shared" si="7"/>
        <v>-0.26999999999999957</v>
      </c>
      <c r="J15" s="45">
        <f t="shared" si="1"/>
        <v>1.20580782769076</v>
      </c>
    </row>
    <row r="16" spans="1:13" ht="17" thickBot="1"/>
    <row r="17" spans="2:5" ht="17" thickBot="1">
      <c r="B17" s="30"/>
      <c r="C17" s="31" t="s">
        <v>78</v>
      </c>
      <c r="D17" s="32" t="s">
        <v>68</v>
      </c>
      <c r="E17" s="33" t="s">
        <v>79</v>
      </c>
    </row>
    <row r="18" spans="2:5">
      <c r="B18" s="34" t="s">
        <v>61</v>
      </c>
      <c r="C18" s="35">
        <f>AVERAGE(H2:J2)-AVERAGE(B2:D2)</f>
        <v>3.0766666666666609</v>
      </c>
      <c r="D18" s="36">
        <f>C18-$C$18</f>
        <v>0</v>
      </c>
      <c r="E18" s="37">
        <f>2^(-1*D18)</f>
        <v>1</v>
      </c>
    </row>
    <row r="19" spans="2:5">
      <c r="B19" s="38" t="s">
        <v>62</v>
      </c>
      <c r="C19" s="39">
        <f>AVERAGE(I3:J3)-AVERAGE(B3:D3)</f>
        <v>3.6183333333333358</v>
      </c>
      <c r="D19" s="40">
        <f t="shared" ref="D19:D20" si="8">C19-$C$18</f>
        <v>0.54166666666667496</v>
      </c>
      <c r="E19" s="41">
        <f t="shared" ref="E19:E23" si="9">2^(-1*D19)</f>
        <v>0.68697682372904056</v>
      </c>
    </row>
    <row r="20" spans="2:5" ht="17" thickBot="1">
      <c r="B20" s="42" t="s">
        <v>63</v>
      </c>
      <c r="C20" s="43">
        <f t="shared" ref="C20:C23" si="10">AVERAGE(H4:J4)-AVERAGE(B4:D4)</f>
        <v>3.1833333333333336</v>
      </c>
      <c r="D20" s="44">
        <f t="shared" si="8"/>
        <v>0.10666666666667268</v>
      </c>
      <c r="E20" s="45">
        <f t="shared" si="9"/>
        <v>0.92873141003854465</v>
      </c>
    </row>
    <row r="21" spans="2:5">
      <c r="B21" s="34" t="s">
        <v>64</v>
      </c>
      <c r="C21" s="35">
        <f t="shared" si="10"/>
        <v>3.5533333333333346</v>
      </c>
      <c r="D21" s="36">
        <f>C21-$C$21</f>
        <v>0</v>
      </c>
      <c r="E21" s="37">
        <f t="shared" si="9"/>
        <v>1</v>
      </c>
    </row>
    <row r="22" spans="2:5">
      <c r="B22" s="38" t="s">
        <v>65</v>
      </c>
      <c r="C22" s="39">
        <f t="shared" si="10"/>
        <v>2.8666666666666671</v>
      </c>
      <c r="D22" s="40">
        <f t="shared" ref="D22:D23" si="11">C22-$C$21</f>
        <v>-0.68666666666666742</v>
      </c>
      <c r="E22" s="41">
        <f t="shared" si="9"/>
        <v>1.6095603448718214</v>
      </c>
    </row>
    <row r="23" spans="2:5" ht="17" thickBot="1">
      <c r="B23" s="42" t="s">
        <v>66</v>
      </c>
      <c r="C23" s="43">
        <f t="shared" si="10"/>
        <v>2.7300000000000004</v>
      </c>
      <c r="D23" s="44">
        <f t="shared" si="11"/>
        <v>-0.82333333333333414</v>
      </c>
      <c r="E23" s="45">
        <f t="shared" si="9"/>
        <v>1.7694896623592931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F1FE-A446-B947-B759-5799B8BF368D}">
  <dimension ref="A1:U42"/>
  <sheetViews>
    <sheetView workbookViewId="0">
      <selection activeCell="F33" sqref="F33"/>
    </sheetView>
  </sheetViews>
  <sheetFormatPr baseColWidth="10" defaultRowHeight="16"/>
  <sheetData>
    <row r="1" spans="1:20" ht="17" thickBot="1">
      <c r="B1" s="13"/>
      <c r="C1" s="49" t="s">
        <v>57</v>
      </c>
      <c r="D1" s="49"/>
      <c r="E1" s="49"/>
      <c r="F1" s="50" t="s">
        <v>58</v>
      </c>
      <c r="G1" s="50"/>
      <c r="H1" s="50"/>
      <c r="I1" s="50" t="s">
        <v>59</v>
      </c>
      <c r="J1" s="50"/>
      <c r="K1" s="50"/>
      <c r="L1" s="50" t="s">
        <v>60</v>
      </c>
      <c r="M1" s="50"/>
      <c r="N1" s="50"/>
      <c r="O1" s="50" t="s">
        <v>80</v>
      </c>
      <c r="P1" s="50"/>
      <c r="Q1" s="50"/>
      <c r="R1" s="50" t="s">
        <v>81</v>
      </c>
      <c r="S1" s="50"/>
      <c r="T1" s="50"/>
    </row>
    <row r="2" spans="1:20">
      <c r="A2" s="51" t="s">
        <v>82</v>
      </c>
      <c r="B2" s="52" t="s">
        <v>83</v>
      </c>
      <c r="C2" s="53">
        <v>18.88</v>
      </c>
      <c r="D2" s="54">
        <v>18.73</v>
      </c>
      <c r="E2" s="55">
        <v>18.93</v>
      </c>
      <c r="F2" s="54">
        <v>22.68</v>
      </c>
      <c r="G2" s="54">
        <v>22.63</v>
      </c>
      <c r="H2" s="55">
        <v>22.59</v>
      </c>
      <c r="I2" s="54">
        <v>23.8</v>
      </c>
      <c r="J2" s="54">
        <v>23.74</v>
      </c>
      <c r="K2" s="55">
        <v>23.75</v>
      </c>
      <c r="L2" s="54">
        <v>28.02</v>
      </c>
      <c r="M2" s="54">
        <v>27.74</v>
      </c>
      <c r="N2" s="56">
        <v>27.81</v>
      </c>
      <c r="O2" s="57">
        <v>28.07</v>
      </c>
      <c r="P2" s="58">
        <v>28.05</v>
      </c>
      <c r="Q2" s="59">
        <v>28.11</v>
      </c>
      <c r="R2" s="58">
        <v>21.13</v>
      </c>
      <c r="S2" s="58">
        <v>21.1</v>
      </c>
      <c r="T2" s="60">
        <v>21.17</v>
      </c>
    </row>
    <row r="3" spans="1:20">
      <c r="A3" s="51"/>
      <c r="B3" s="52" t="s">
        <v>84</v>
      </c>
      <c r="C3" s="61">
        <v>18.809999999999999</v>
      </c>
      <c r="D3" s="62">
        <v>18.5</v>
      </c>
      <c r="E3" s="63">
        <v>18.39</v>
      </c>
      <c r="F3" s="62">
        <v>22.28</v>
      </c>
      <c r="G3" s="62">
        <v>22.27</v>
      </c>
      <c r="H3" s="63">
        <v>22.14</v>
      </c>
      <c r="I3" s="62">
        <v>21.28</v>
      </c>
      <c r="J3" s="62">
        <v>21.44</v>
      </c>
      <c r="K3" s="63">
        <v>21.25</v>
      </c>
      <c r="L3" s="62">
        <v>24.55</v>
      </c>
      <c r="M3" s="62">
        <v>24.54</v>
      </c>
      <c r="N3" s="64">
        <v>24.56</v>
      </c>
      <c r="O3" s="65"/>
      <c r="P3" s="66"/>
      <c r="Q3" s="67"/>
      <c r="R3" s="66"/>
      <c r="S3" s="66"/>
      <c r="T3" s="68"/>
    </row>
    <row r="4" spans="1:20">
      <c r="A4" s="51"/>
      <c r="B4" s="52" t="s">
        <v>85</v>
      </c>
      <c r="C4" s="69">
        <v>18.440000000000001</v>
      </c>
      <c r="D4" s="70">
        <v>18.34</v>
      </c>
      <c r="E4" s="71">
        <v>18.420000000000002</v>
      </c>
      <c r="F4" s="70">
        <v>22.1</v>
      </c>
      <c r="G4" s="70">
        <v>22.04</v>
      </c>
      <c r="H4" s="71">
        <v>22.06</v>
      </c>
      <c r="I4" s="70">
        <v>20.399999999999999</v>
      </c>
      <c r="J4" s="70">
        <v>20.420000000000002</v>
      </c>
      <c r="K4" s="71">
        <v>20.79</v>
      </c>
      <c r="L4" s="70">
        <v>23.57</v>
      </c>
      <c r="M4" s="70">
        <v>23.49</v>
      </c>
      <c r="N4" s="72">
        <v>23.6</v>
      </c>
      <c r="O4" s="73"/>
      <c r="P4" s="74"/>
      <c r="Q4" s="75"/>
      <c r="R4" s="74"/>
      <c r="S4" s="74"/>
      <c r="T4" s="76"/>
    </row>
    <row r="5" spans="1:20">
      <c r="A5" s="51"/>
      <c r="B5" s="52" t="s">
        <v>86</v>
      </c>
      <c r="C5" s="61">
        <v>18.95</v>
      </c>
      <c r="D5" s="62">
        <v>18.89</v>
      </c>
      <c r="E5" s="63">
        <v>18.93</v>
      </c>
      <c r="F5" s="62">
        <v>22.54</v>
      </c>
      <c r="G5" s="62">
        <v>22.47</v>
      </c>
      <c r="H5" s="63">
        <v>22.41</v>
      </c>
      <c r="I5" s="62">
        <v>23.89</v>
      </c>
      <c r="J5" s="62">
        <v>23.81</v>
      </c>
      <c r="K5" s="63">
        <v>24.29</v>
      </c>
      <c r="L5" s="62">
        <v>27.77</v>
      </c>
      <c r="M5" s="62">
        <v>28.25</v>
      </c>
      <c r="N5" s="64">
        <v>27.79</v>
      </c>
      <c r="O5" s="65"/>
      <c r="P5" s="66"/>
      <c r="Q5" s="67"/>
      <c r="R5" s="66"/>
      <c r="S5" s="66"/>
      <c r="T5" s="68"/>
    </row>
    <row r="6" spans="1:20">
      <c r="A6" s="51"/>
      <c r="B6" s="52" t="s">
        <v>87</v>
      </c>
      <c r="C6" s="61">
        <v>18.73</v>
      </c>
      <c r="D6" s="62">
        <v>18.79</v>
      </c>
      <c r="E6" s="63">
        <v>18.760000000000002</v>
      </c>
      <c r="F6" s="62">
        <v>21.59</v>
      </c>
      <c r="G6" s="62">
        <v>21.6</v>
      </c>
      <c r="H6" s="63">
        <v>21.53</v>
      </c>
      <c r="I6" s="62">
        <v>22.02</v>
      </c>
      <c r="J6" s="62">
        <v>22.09</v>
      </c>
      <c r="K6" s="63">
        <v>22.16</v>
      </c>
      <c r="L6" s="62">
        <v>26.03</v>
      </c>
      <c r="M6" s="62">
        <v>26.11</v>
      </c>
      <c r="N6" s="64">
        <v>26.05</v>
      </c>
      <c r="O6" s="65"/>
      <c r="P6" s="66"/>
      <c r="Q6" s="67"/>
      <c r="R6" s="66"/>
      <c r="S6" s="66"/>
      <c r="T6" s="68"/>
    </row>
    <row r="7" spans="1:20" ht="17" thickBot="1">
      <c r="A7" s="51"/>
      <c r="B7" s="52" t="s">
        <v>88</v>
      </c>
      <c r="C7" s="77">
        <v>18.45</v>
      </c>
      <c r="D7" s="78">
        <v>18.47</v>
      </c>
      <c r="E7" s="79">
        <v>18.41</v>
      </c>
      <c r="F7" s="78">
        <v>21.34</v>
      </c>
      <c r="G7" s="78">
        <v>21.27</v>
      </c>
      <c r="H7" s="79">
        <v>21.27</v>
      </c>
      <c r="I7" s="78">
        <v>20.98</v>
      </c>
      <c r="J7" s="78">
        <v>21.03</v>
      </c>
      <c r="K7" s="79">
        <v>20.93</v>
      </c>
      <c r="L7" s="78">
        <v>24.75</v>
      </c>
      <c r="M7" s="78">
        <v>24.94</v>
      </c>
      <c r="N7" s="80">
        <v>24.79</v>
      </c>
      <c r="O7" s="81"/>
      <c r="P7" s="82"/>
      <c r="Q7" s="83"/>
      <c r="R7" s="82"/>
      <c r="S7" s="82"/>
      <c r="T7" s="84"/>
    </row>
    <row r="8" spans="1:20">
      <c r="A8" s="85" t="s">
        <v>89</v>
      </c>
      <c r="B8" s="86" t="s">
        <v>83</v>
      </c>
      <c r="C8" s="87">
        <v>18.809999999999999</v>
      </c>
      <c r="D8" s="88">
        <v>18.739999999999998</v>
      </c>
      <c r="E8" s="89">
        <v>19.329999999999998</v>
      </c>
      <c r="F8" s="88">
        <v>23.23</v>
      </c>
      <c r="G8" s="88">
        <v>23.16</v>
      </c>
      <c r="H8" s="90">
        <v>23.24</v>
      </c>
      <c r="I8" s="88">
        <v>23.6</v>
      </c>
      <c r="J8" s="88">
        <v>23.59</v>
      </c>
      <c r="K8" s="90">
        <v>23.57</v>
      </c>
      <c r="L8" s="88">
        <v>27.17</v>
      </c>
      <c r="M8" s="88">
        <v>27.21</v>
      </c>
      <c r="N8" s="91">
        <v>27.21</v>
      </c>
      <c r="O8" s="92">
        <v>30.57</v>
      </c>
      <c r="P8" s="93">
        <v>30.52</v>
      </c>
      <c r="Q8" s="94">
        <v>30.54</v>
      </c>
      <c r="R8" s="93"/>
      <c r="S8" s="93"/>
      <c r="T8" s="95"/>
    </row>
    <row r="9" spans="1:20">
      <c r="A9" s="85"/>
      <c r="B9" s="86" t="s">
        <v>84</v>
      </c>
      <c r="C9" s="87">
        <v>18.52</v>
      </c>
      <c r="D9" s="88">
        <v>18.46</v>
      </c>
      <c r="E9" s="90">
        <v>18.48</v>
      </c>
      <c r="F9" s="88">
        <v>22.9</v>
      </c>
      <c r="G9" s="88">
        <v>22.84</v>
      </c>
      <c r="H9" s="90">
        <v>22.75</v>
      </c>
      <c r="I9" s="88">
        <v>21.4</v>
      </c>
      <c r="J9" s="88">
        <v>21.24</v>
      </c>
      <c r="K9" s="90">
        <v>21.17</v>
      </c>
      <c r="L9" s="88">
        <v>24</v>
      </c>
      <c r="M9" s="88">
        <v>24.02</v>
      </c>
      <c r="N9" s="91">
        <v>23.87</v>
      </c>
      <c r="O9" s="92"/>
      <c r="P9" s="93"/>
      <c r="Q9" s="94"/>
      <c r="R9" s="93"/>
      <c r="S9" s="93"/>
      <c r="T9" s="95"/>
    </row>
    <row r="10" spans="1:20">
      <c r="A10" s="85"/>
      <c r="B10" s="86" t="s">
        <v>85</v>
      </c>
      <c r="C10" s="96">
        <v>18.350000000000001</v>
      </c>
      <c r="D10" s="97">
        <v>18.54</v>
      </c>
      <c r="E10" s="98">
        <v>18.399999999999999</v>
      </c>
      <c r="F10" s="97">
        <v>21.84</v>
      </c>
      <c r="G10" s="97">
        <v>21.85</v>
      </c>
      <c r="H10" s="98">
        <v>21.84</v>
      </c>
      <c r="I10" s="97">
        <v>21.02</v>
      </c>
      <c r="J10" s="97">
        <v>20.9</v>
      </c>
      <c r="K10" s="98">
        <v>20.99</v>
      </c>
      <c r="L10" s="97">
        <v>23.28</v>
      </c>
      <c r="M10" s="97">
        <v>23.23</v>
      </c>
      <c r="N10" s="99">
        <v>23.06</v>
      </c>
      <c r="O10" s="100"/>
      <c r="P10" s="101"/>
      <c r="Q10" s="102"/>
      <c r="R10" s="101"/>
      <c r="S10" s="101"/>
      <c r="T10" s="103"/>
    </row>
    <row r="11" spans="1:20">
      <c r="A11" s="85"/>
      <c r="B11" s="86" t="s">
        <v>86</v>
      </c>
      <c r="C11" s="87">
        <v>18.899999999999999</v>
      </c>
      <c r="D11" s="88">
        <v>18.940000000000001</v>
      </c>
      <c r="E11" s="90">
        <v>18.809999999999999</v>
      </c>
      <c r="F11" s="88">
        <v>22.99</v>
      </c>
      <c r="G11" s="88">
        <v>22.99</v>
      </c>
      <c r="H11" s="90">
        <v>23.04</v>
      </c>
      <c r="I11" s="88">
        <v>23.79</v>
      </c>
      <c r="J11" s="88">
        <v>23.7</v>
      </c>
      <c r="K11" s="90">
        <v>23.53</v>
      </c>
      <c r="L11" s="88">
        <v>27.02</v>
      </c>
      <c r="M11" s="88">
        <v>26.93</v>
      </c>
      <c r="N11" s="91">
        <v>26.99</v>
      </c>
      <c r="O11" s="92"/>
      <c r="P11" s="93"/>
      <c r="Q11" s="94"/>
      <c r="R11" s="93"/>
      <c r="S11" s="93"/>
      <c r="T11" s="95"/>
    </row>
    <row r="12" spans="1:20">
      <c r="A12" s="85"/>
      <c r="B12" s="86" t="s">
        <v>87</v>
      </c>
      <c r="C12" s="87">
        <v>19.07</v>
      </c>
      <c r="D12" s="88">
        <v>19.100000000000001</v>
      </c>
      <c r="E12" s="90">
        <v>19.04</v>
      </c>
      <c r="F12" s="88">
        <v>23.54</v>
      </c>
      <c r="G12" s="88">
        <v>23.61</v>
      </c>
      <c r="H12" s="90">
        <v>23.65</v>
      </c>
      <c r="I12" s="88">
        <v>22.65</v>
      </c>
      <c r="J12" s="88">
        <v>22.62</v>
      </c>
      <c r="K12" s="90">
        <v>22.59</v>
      </c>
      <c r="L12" s="88">
        <v>26.39</v>
      </c>
      <c r="M12" s="88">
        <v>26.35</v>
      </c>
      <c r="N12" s="91">
        <v>26.33</v>
      </c>
      <c r="O12" s="92"/>
      <c r="P12" s="93"/>
      <c r="Q12" s="94"/>
      <c r="R12" s="93"/>
      <c r="S12" s="93"/>
      <c r="T12" s="95"/>
    </row>
    <row r="13" spans="1:20" ht="17" thickBot="1">
      <c r="A13" s="85"/>
      <c r="B13" s="86" t="s">
        <v>88</v>
      </c>
      <c r="C13" s="104">
        <v>18.75</v>
      </c>
      <c r="D13" s="105">
        <v>19.010000000000002</v>
      </c>
      <c r="E13" s="106">
        <v>18.829999999999998</v>
      </c>
      <c r="F13" s="105">
        <v>23.24</v>
      </c>
      <c r="G13" s="105">
        <v>23.38</v>
      </c>
      <c r="H13" s="106">
        <v>23.71</v>
      </c>
      <c r="I13" s="105">
        <v>22.04</v>
      </c>
      <c r="J13" s="105">
        <v>22.05</v>
      </c>
      <c r="K13" s="106">
        <v>21.98</v>
      </c>
      <c r="L13" s="105">
        <v>25.4</v>
      </c>
      <c r="M13" s="105">
        <v>25.42</v>
      </c>
      <c r="N13" s="107">
        <v>25.37</v>
      </c>
      <c r="O13" s="108"/>
      <c r="P13" s="109"/>
      <c r="Q13" s="110"/>
      <c r="R13" s="109"/>
      <c r="S13" s="109"/>
      <c r="T13" s="111"/>
    </row>
    <row r="14" spans="1:20">
      <c r="A14" s="112" t="s">
        <v>90</v>
      </c>
      <c r="B14" s="113" t="s">
        <v>83</v>
      </c>
      <c r="C14" s="114">
        <v>18.72</v>
      </c>
      <c r="D14" s="115">
        <v>18.850000000000001</v>
      </c>
      <c r="E14" s="116">
        <v>18.78</v>
      </c>
      <c r="F14" s="115">
        <v>24.57</v>
      </c>
      <c r="G14" s="115">
        <v>24.68</v>
      </c>
      <c r="H14" s="116">
        <v>24.69</v>
      </c>
      <c r="I14" s="115">
        <v>23.58</v>
      </c>
      <c r="J14" s="115">
        <v>23.65</v>
      </c>
      <c r="K14" s="116">
        <v>23.58</v>
      </c>
      <c r="L14" s="115">
        <v>26.87</v>
      </c>
      <c r="M14" s="115">
        <v>26.93</v>
      </c>
      <c r="N14" s="117">
        <v>26.83</v>
      </c>
      <c r="O14" s="118"/>
      <c r="P14" s="119"/>
      <c r="Q14" s="120"/>
      <c r="R14" s="119">
        <v>24.79</v>
      </c>
      <c r="S14" s="119">
        <v>24.79</v>
      </c>
      <c r="T14" s="121">
        <v>24.82</v>
      </c>
    </row>
    <row r="15" spans="1:20">
      <c r="A15" s="112"/>
      <c r="B15" s="113" t="s">
        <v>84</v>
      </c>
      <c r="C15" s="114">
        <v>18.690000000000001</v>
      </c>
      <c r="D15" s="115">
        <v>18.61</v>
      </c>
      <c r="E15" s="116">
        <v>18.79</v>
      </c>
      <c r="F15" s="115">
        <v>25.45</v>
      </c>
      <c r="G15" s="115">
        <v>25.52</v>
      </c>
      <c r="H15" s="116">
        <v>25.53</v>
      </c>
      <c r="I15" s="115">
        <v>21.57</v>
      </c>
      <c r="J15" s="115">
        <v>21.62</v>
      </c>
      <c r="K15" s="116">
        <v>21.64</v>
      </c>
      <c r="L15" s="115">
        <v>24.29</v>
      </c>
      <c r="M15" s="115">
        <v>24.25</v>
      </c>
      <c r="N15" s="117">
        <v>24.28</v>
      </c>
      <c r="O15" s="118"/>
      <c r="P15" s="119"/>
      <c r="Q15" s="120"/>
      <c r="R15" s="119"/>
      <c r="S15" s="119"/>
      <c r="T15" s="121"/>
    </row>
    <row r="16" spans="1:20">
      <c r="A16" s="112"/>
      <c r="B16" s="113" t="s">
        <v>85</v>
      </c>
      <c r="C16" s="122">
        <v>18.46</v>
      </c>
      <c r="D16" s="123">
        <v>18.45</v>
      </c>
      <c r="E16" s="124">
        <v>18.55</v>
      </c>
      <c r="F16" s="123">
        <v>25.26</v>
      </c>
      <c r="G16" s="123">
        <v>25.29</v>
      </c>
      <c r="H16" s="124">
        <v>25.41</v>
      </c>
      <c r="I16" s="123">
        <v>21.5</v>
      </c>
      <c r="J16" s="123">
        <v>21.57</v>
      </c>
      <c r="K16" s="124">
        <v>21.51</v>
      </c>
      <c r="L16" s="123">
        <v>23.54</v>
      </c>
      <c r="M16" s="123">
        <v>23.65</v>
      </c>
      <c r="N16" s="125">
        <v>23.54</v>
      </c>
      <c r="O16" s="126"/>
      <c r="P16" s="127"/>
      <c r="Q16" s="128"/>
      <c r="R16" s="127"/>
      <c r="S16" s="127"/>
      <c r="T16" s="129"/>
    </row>
    <row r="17" spans="1:21">
      <c r="A17" s="112"/>
      <c r="B17" s="113" t="s">
        <v>86</v>
      </c>
      <c r="C17" s="114">
        <v>18.95</v>
      </c>
      <c r="D17" s="115">
        <v>18.98</v>
      </c>
      <c r="E17" s="116">
        <v>18.86</v>
      </c>
      <c r="F17" s="115">
        <v>24.46</v>
      </c>
      <c r="G17" s="115">
        <v>24.47</v>
      </c>
      <c r="H17" s="116">
        <v>24.49</v>
      </c>
      <c r="I17" s="115">
        <v>23.71</v>
      </c>
      <c r="J17" s="115">
        <v>23.85</v>
      </c>
      <c r="K17" s="116">
        <v>23.81</v>
      </c>
      <c r="L17" s="115">
        <v>26.89</v>
      </c>
      <c r="M17" s="115">
        <v>27</v>
      </c>
      <c r="N17" s="117">
        <v>26.86</v>
      </c>
      <c r="O17" s="118"/>
      <c r="P17" s="119"/>
      <c r="Q17" s="120"/>
      <c r="R17" s="119"/>
      <c r="S17" s="119"/>
      <c r="T17" s="121"/>
    </row>
    <row r="18" spans="1:21">
      <c r="A18" s="112"/>
      <c r="B18" s="113" t="s">
        <v>87</v>
      </c>
      <c r="C18" s="114">
        <v>19.010000000000002</v>
      </c>
      <c r="D18" s="115">
        <v>19.09</v>
      </c>
      <c r="E18" s="116">
        <v>19.09</v>
      </c>
      <c r="F18" s="115">
        <v>26.47</v>
      </c>
      <c r="G18" s="115">
        <v>26.55</v>
      </c>
      <c r="H18" s="116">
        <v>26.52</v>
      </c>
      <c r="I18" s="115">
        <v>22.75</v>
      </c>
      <c r="J18" s="115">
        <v>22.92</v>
      </c>
      <c r="K18" s="116">
        <v>22.88</v>
      </c>
      <c r="L18" s="115">
        <v>26.07</v>
      </c>
      <c r="M18" s="115">
        <v>26.15</v>
      </c>
      <c r="N18" s="117">
        <v>26.18</v>
      </c>
      <c r="O18" s="118"/>
      <c r="P18" s="119"/>
      <c r="Q18" s="120"/>
      <c r="R18" s="119"/>
      <c r="S18" s="119"/>
      <c r="T18" s="121"/>
    </row>
    <row r="19" spans="1:21" ht="17" thickBot="1">
      <c r="A19" s="112"/>
      <c r="B19" s="113" t="s">
        <v>88</v>
      </c>
      <c r="C19" s="130">
        <v>18.989999999999998</v>
      </c>
      <c r="D19" s="131">
        <v>18.98</v>
      </c>
      <c r="E19" s="132">
        <v>19</v>
      </c>
      <c r="F19" s="131">
        <v>26.24</v>
      </c>
      <c r="G19" s="131">
        <v>26.25</v>
      </c>
      <c r="H19" s="132">
        <v>26.28</v>
      </c>
      <c r="I19" s="131">
        <v>22.29</v>
      </c>
      <c r="J19" s="131">
        <v>22.39</v>
      </c>
      <c r="K19" s="132">
        <v>22.36</v>
      </c>
      <c r="L19" s="131">
        <v>24.17</v>
      </c>
      <c r="M19" s="131">
        <v>24.75</v>
      </c>
      <c r="N19" s="133">
        <v>24.68</v>
      </c>
      <c r="O19" s="134"/>
      <c r="P19" s="135"/>
      <c r="Q19" s="136"/>
      <c r="R19" s="135"/>
      <c r="S19" s="135"/>
      <c r="T19" s="137"/>
    </row>
    <row r="20" spans="1:21" ht="17" thickBot="1"/>
    <row r="21" spans="1:21" ht="17" thickBot="1">
      <c r="C21" s="30"/>
      <c r="D21" s="31" t="s">
        <v>91</v>
      </c>
      <c r="E21" s="32" t="s">
        <v>68</v>
      </c>
      <c r="F21" s="33" t="s">
        <v>92</v>
      </c>
      <c r="H21" s="138" t="s">
        <v>82</v>
      </c>
      <c r="I21" s="139"/>
      <c r="J21" s="139"/>
      <c r="K21" s="140"/>
      <c r="M21" s="141" t="s">
        <v>89</v>
      </c>
      <c r="N21" s="142"/>
      <c r="O21" s="142"/>
      <c r="P21" s="143"/>
      <c r="R21" s="144" t="s">
        <v>90</v>
      </c>
      <c r="S21" s="145"/>
      <c r="T21" s="145"/>
      <c r="U21" s="146"/>
    </row>
    <row r="22" spans="1:21" ht="17" thickBot="1">
      <c r="C22" s="38" t="s">
        <v>82</v>
      </c>
      <c r="D22" s="39">
        <f>AVERAGE(O2:Q2)-AVERAGE(C2:E2)</f>
        <v>9.23</v>
      </c>
      <c r="E22" s="40">
        <f>D22-$D$22</f>
        <v>0</v>
      </c>
      <c r="F22" s="41">
        <f t="shared" ref="F22:F23" si="0">2^(-1*E22)</f>
        <v>1</v>
      </c>
      <c r="H22" s="147"/>
      <c r="I22" s="148" t="s">
        <v>67</v>
      </c>
      <c r="J22" s="149" t="s">
        <v>68</v>
      </c>
      <c r="K22" s="33" t="s">
        <v>69</v>
      </c>
      <c r="M22" s="150"/>
      <c r="N22" s="151" t="s">
        <v>67</v>
      </c>
      <c r="O22" s="152" t="s">
        <v>68</v>
      </c>
      <c r="P22" s="33" t="s">
        <v>69</v>
      </c>
      <c r="R22" s="153"/>
      <c r="S22" s="154" t="s">
        <v>67</v>
      </c>
      <c r="T22" s="155" t="s">
        <v>68</v>
      </c>
      <c r="U22" s="33" t="s">
        <v>69</v>
      </c>
    </row>
    <row r="23" spans="1:21" ht="17" thickBot="1">
      <c r="C23" s="38" t="s">
        <v>89</v>
      </c>
      <c r="D23" s="39">
        <f>AVERAGE(O8:Q8)-AVERAGE(C8:D8)</f>
        <v>11.768333333333334</v>
      </c>
      <c r="E23" s="40">
        <f>D23-$D$22</f>
        <v>2.538333333333334</v>
      </c>
      <c r="F23" s="41">
        <f t="shared" si="0"/>
        <v>0.17214147807603783</v>
      </c>
      <c r="H23" s="156" t="s">
        <v>83</v>
      </c>
      <c r="I23" s="157">
        <f>AVERAGE(F2:H2)-AVERAGE(C2:E2)</f>
        <v>3.7866666666666688</v>
      </c>
      <c r="J23" s="158">
        <f>I23-$I$23</f>
        <v>0</v>
      </c>
      <c r="K23" s="37">
        <f t="shared" ref="K23:K28" si="1">2^(-1*J23)</f>
        <v>1</v>
      </c>
      <c r="M23" s="159" t="s">
        <v>83</v>
      </c>
      <c r="N23" s="160">
        <f>AVERAGE(F8:H8)-AVERAGE(C8:D8)</f>
        <v>4.4349999999999987</v>
      </c>
      <c r="O23" s="161">
        <f>N23-$N$23</f>
        <v>0</v>
      </c>
      <c r="P23" s="41">
        <f t="shared" ref="P23:P28" si="2">2^(-1*O23)</f>
        <v>1</v>
      </c>
      <c r="R23" s="162" t="s">
        <v>83</v>
      </c>
      <c r="S23" s="163">
        <f>AVERAGE(F14:H14)-AVERAGE(C14:E14)</f>
        <v>5.8633333333333297</v>
      </c>
      <c r="T23" s="164">
        <f>S23-$S$23</f>
        <v>0</v>
      </c>
      <c r="U23" s="37">
        <f t="shared" ref="U23:U28" si="3">2^(-1*T23)</f>
        <v>1</v>
      </c>
    </row>
    <row r="24" spans="1:21" ht="17" thickBot="1">
      <c r="C24" s="165" t="s">
        <v>93</v>
      </c>
      <c r="D24" s="166">
        <f>1-F23</f>
        <v>0.82785852192396214</v>
      </c>
      <c r="E24" s="167"/>
      <c r="F24" s="168"/>
      <c r="H24" s="169" t="s">
        <v>84</v>
      </c>
      <c r="I24" s="170">
        <f t="shared" ref="I24:I28" si="4">AVERAGE(F3:H3)-AVERAGE(C3:E3)</f>
        <v>3.663333333333334</v>
      </c>
      <c r="J24" s="171">
        <f t="shared" ref="J24:J25" si="5">I24-$I$23</f>
        <v>-0.12333333333333485</v>
      </c>
      <c r="K24" s="41">
        <f t="shared" si="1"/>
        <v>1.0892486561426136</v>
      </c>
      <c r="M24" s="159" t="s">
        <v>84</v>
      </c>
      <c r="N24" s="160">
        <f t="shared" ref="N24:N28" si="6">AVERAGE(F9:H9)-AVERAGE(C9:E9)</f>
        <v>4.3433333333333302</v>
      </c>
      <c r="O24" s="161">
        <f t="shared" ref="O24:O25" si="7">N24-$N$23</f>
        <v>-9.1666666666668561E-2</v>
      </c>
      <c r="P24" s="41">
        <f t="shared" si="2"/>
        <v>1.0656005016284857</v>
      </c>
      <c r="R24" s="172" t="s">
        <v>84</v>
      </c>
      <c r="S24" s="163">
        <f t="shared" ref="S24:S28" si="8">AVERAGE(F15:H15)-AVERAGE(C15:E15)</f>
        <v>6.8033333333333346</v>
      </c>
      <c r="T24" s="164">
        <f t="shared" ref="T24:T25" si="9">S24-$S$23</f>
        <v>0.94000000000000483</v>
      </c>
      <c r="U24" s="41">
        <f t="shared" si="3"/>
        <v>0.52123288042055893</v>
      </c>
    </row>
    <row r="25" spans="1:21" ht="17" thickBot="1">
      <c r="C25" s="173"/>
      <c r="D25" s="173"/>
      <c r="E25" s="173"/>
      <c r="F25" s="173"/>
      <c r="H25" s="174" t="s">
        <v>85</v>
      </c>
      <c r="I25" s="175">
        <f t="shared" si="4"/>
        <v>3.6666666666666643</v>
      </c>
      <c r="J25" s="176">
        <f t="shared" si="5"/>
        <v>-0.12000000000000455</v>
      </c>
      <c r="K25" s="177">
        <f t="shared" si="1"/>
        <v>1.0867348625260616</v>
      </c>
      <c r="M25" s="178" t="s">
        <v>85</v>
      </c>
      <c r="N25" s="179">
        <f t="shared" si="6"/>
        <v>3.413333333333334</v>
      </c>
      <c r="O25" s="180">
        <f t="shared" si="7"/>
        <v>-1.0216666666666647</v>
      </c>
      <c r="P25" s="177">
        <f t="shared" si="2"/>
        <v>2.0302630571719469</v>
      </c>
      <c r="R25" s="181" t="s">
        <v>85</v>
      </c>
      <c r="S25" s="182">
        <f t="shared" si="8"/>
        <v>6.8333333333333321</v>
      </c>
      <c r="T25" s="183">
        <f t="shared" si="9"/>
        <v>0.97000000000000242</v>
      </c>
      <c r="U25" s="177">
        <f t="shared" si="3"/>
        <v>0.51050606285359579</v>
      </c>
    </row>
    <row r="26" spans="1:21" ht="17" thickBot="1">
      <c r="C26" s="30"/>
      <c r="D26" s="31" t="s">
        <v>94</v>
      </c>
      <c r="E26" s="32" t="s">
        <v>68</v>
      </c>
      <c r="F26" s="33" t="s">
        <v>95</v>
      </c>
      <c r="H26" s="169" t="s">
        <v>86</v>
      </c>
      <c r="I26" s="170">
        <f t="shared" si="4"/>
        <v>3.5499999999999972</v>
      </c>
      <c r="J26" s="171">
        <f>I26-$I$26</f>
        <v>0</v>
      </c>
      <c r="K26" s="41">
        <f t="shared" si="1"/>
        <v>1</v>
      </c>
      <c r="M26" s="159" t="s">
        <v>86</v>
      </c>
      <c r="N26" s="160">
        <f t="shared" si="6"/>
        <v>4.1233333333333277</v>
      </c>
      <c r="O26" s="161">
        <f>N26-$N$26</f>
        <v>0</v>
      </c>
      <c r="P26" s="41">
        <f t="shared" si="2"/>
        <v>1</v>
      </c>
      <c r="R26" s="172" t="s">
        <v>86</v>
      </c>
      <c r="S26" s="163">
        <f t="shared" si="8"/>
        <v>5.543333333333333</v>
      </c>
      <c r="T26" s="164">
        <f>S26-$S$26</f>
        <v>0</v>
      </c>
      <c r="U26" s="41">
        <f t="shared" si="3"/>
        <v>1</v>
      </c>
    </row>
    <row r="27" spans="1:21">
      <c r="C27" s="38" t="s">
        <v>82</v>
      </c>
      <c r="D27" s="39">
        <f>AVERAGE(R2:T2)-AVERAGE(C2:E2)</f>
        <v>2.2866666666666688</v>
      </c>
      <c r="E27" s="40">
        <f>D27-$D$27</f>
        <v>0</v>
      </c>
      <c r="F27" s="41">
        <f t="shared" ref="F27:F28" si="10">2^(-1*E27)</f>
        <v>1</v>
      </c>
      <c r="H27" s="169" t="s">
        <v>87</v>
      </c>
      <c r="I27" s="170">
        <f t="shared" si="4"/>
        <v>2.8133333333333326</v>
      </c>
      <c r="J27" s="171">
        <f t="shared" ref="J27:J28" si="11">I27-$I$26</f>
        <v>-0.73666666666666458</v>
      </c>
      <c r="K27" s="41">
        <f t="shared" si="1"/>
        <v>1.6663213678518243</v>
      </c>
      <c r="M27" s="159" t="s">
        <v>87</v>
      </c>
      <c r="N27" s="160">
        <f t="shared" si="6"/>
        <v>4.5299999999999976</v>
      </c>
      <c r="O27" s="161">
        <f>N27-$N$26</f>
        <v>0.40666666666666984</v>
      </c>
      <c r="P27" s="41">
        <f t="shared" si="2"/>
        <v>0.754364313375115</v>
      </c>
      <c r="R27" s="172" t="s">
        <v>87</v>
      </c>
      <c r="S27" s="163">
        <f t="shared" si="8"/>
        <v>7.4499999999999993</v>
      </c>
      <c r="T27" s="164">
        <f t="shared" ref="T27:T28" si="12">S27-$S$26</f>
        <v>1.9066666666666663</v>
      </c>
      <c r="U27" s="41">
        <f t="shared" si="3"/>
        <v>0.26670806073633946</v>
      </c>
    </row>
    <row r="28" spans="1:21" ht="17" thickBot="1">
      <c r="C28" s="38" t="s">
        <v>90</v>
      </c>
      <c r="D28" s="39">
        <f>AVERAGE(R14:T14)-AVERAGE(C14:E14)</f>
        <v>6.0166666666666657</v>
      </c>
      <c r="E28" s="40">
        <f>D28-$D$27</f>
        <v>3.7299999999999969</v>
      </c>
      <c r="F28" s="41">
        <f t="shared" si="10"/>
        <v>7.5362989230672708E-2</v>
      </c>
      <c r="H28" s="184" t="s">
        <v>88</v>
      </c>
      <c r="I28" s="185">
        <f t="shared" si="4"/>
        <v>2.8500000000000014</v>
      </c>
      <c r="J28" s="186">
        <f t="shared" si="11"/>
        <v>-0.69999999999999574</v>
      </c>
      <c r="K28" s="45">
        <f t="shared" si="1"/>
        <v>1.6245047927124663</v>
      </c>
      <c r="M28" s="187" t="s">
        <v>88</v>
      </c>
      <c r="N28" s="188">
        <f t="shared" si="6"/>
        <v>4.5799999999999983</v>
      </c>
      <c r="O28" s="189">
        <f>N28-$N$26</f>
        <v>0.45666666666667055</v>
      </c>
      <c r="P28" s="45">
        <f t="shared" si="2"/>
        <v>0.72866789553347</v>
      </c>
      <c r="R28" s="172" t="s">
        <v>88</v>
      </c>
      <c r="S28" s="163">
        <f t="shared" si="8"/>
        <v>7.2666666666666657</v>
      </c>
      <c r="T28" s="164">
        <f t="shared" si="12"/>
        <v>1.7233333333333327</v>
      </c>
      <c r="U28" s="41">
        <f t="shared" si="3"/>
        <v>0.30284818423501803</v>
      </c>
    </row>
    <row r="29" spans="1:21" ht="17" thickBot="1">
      <c r="C29" s="165" t="s">
        <v>93</v>
      </c>
      <c r="D29" s="166">
        <f>1-F28</f>
        <v>0.92463701076932725</v>
      </c>
      <c r="E29" s="167"/>
      <c r="F29" s="168"/>
      <c r="H29" s="147"/>
      <c r="I29" s="148" t="s">
        <v>78</v>
      </c>
      <c r="J29" s="149" t="s">
        <v>68</v>
      </c>
      <c r="K29" s="33" t="s">
        <v>79</v>
      </c>
      <c r="M29" s="190"/>
      <c r="N29" s="151" t="s">
        <v>78</v>
      </c>
      <c r="O29" s="152" t="s">
        <v>68</v>
      </c>
      <c r="P29" s="45" t="s">
        <v>79</v>
      </c>
      <c r="R29" s="153"/>
      <c r="S29" s="154" t="s">
        <v>78</v>
      </c>
      <c r="T29" s="155" t="s">
        <v>68</v>
      </c>
      <c r="U29" s="33" t="s">
        <v>79</v>
      </c>
    </row>
    <row r="30" spans="1:21">
      <c r="H30" s="156" t="s">
        <v>83</v>
      </c>
      <c r="I30" s="157">
        <f>AVERAGE(I2:K2)-AVERAGE(C2:E2)</f>
        <v>4.9166666666666643</v>
      </c>
      <c r="J30" s="158">
        <f>I30-$I$30</f>
        <v>0</v>
      </c>
      <c r="K30" s="37">
        <f>2^(-1*J30)</f>
        <v>1</v>
      </c>
      <c r="M30" s="191" t="s">
        <v>83</v>
      </c>
      <c r="N30" s="160">
        <f>AVERAGE(I8:K8)-AVERAGE(C8:D8)</f>
        <v>4.8116666666666639</v>
      </c>
      <c r="O30" s="161">
        <f>N30-$N$30</f>
        <v>0</v>
      </c>
      <c r="P30" s="37">
        <f>2^(-1*O30)</f>
        <v>1</v>
      </c>
      <c r="R30" s="172" t="s">
        <v>83</v>
      </c>
      <c r="S30" s="163">
        <f>AVERAGE(I14:K14)-AVERAGE(C14:E14)</f>
        <v>4.82</v>
      </c>
      <c r="T30" s="164">
        <f>S30-$S$30</f>
        <v>0</v>
      </c>
      <c r="U30" s="41">
        <f>2^(-1*T30)</f>
        <v>1</v>
      </c>
    </row>
    <row r="31" spans="1:21">
      <c r="H31" s="169" t="s">
        <v>84</v>
      </c>
      <c r="I31" s="170">
        <f t="shared" ref="I31:I35" si="13">AVERAGE(I3:K3)-AVERAGE(C3:E3)</f>
        <v>2.7566666666666677</v>
      </c>
      <c r="J31" s="171">
        <f t="shared" ref="J31:J32" si="14">I31-$I$30</f>
        <v>-2.1599999999999966</v>
      </c>
      <c r="K31" s="41">
        <f t="shared" ref="K31:K35" si="15">2^(-1*J31)</f>
        <v>4.4691485522888694</v>
      </c>
      <c r="M31" s="159" t="s">
        <v>84</v>
      </c>
      <c r="N31" s="160">
        <f t="shared" ref="N31:N35" si="16">AVERAGE(I9:K9)-AVERAGE(C9:E9)</f>
        <v>2.7833333333333314</v>
      </c>
      <c r="O31" s="161">
        <f t="shared" ref="O31:O32" si="17">N31-$N$30</f>
        <v>-2.0283333333333324</v>
      </c>
      <c r="P31" s="41">
        <f t="shared" ref="P31:P35" si="18">2^(-1*O31)</f>
        <v>4.0793331492065734</v>
      </c>
      <c r="R31" s="172" t="s">
        <v>84</v>
      </c>
      <c r="S31" s="163">
        <f t="shared" ref="S31:S35" si="19">AVERAGE(I15:K15)-AVERAGE(C15:E15)</f>
        <v>2.913333333333334</v>
      </c>
      <c r="T31" s="164">
        <f t="shared" ref="T31:T32" si="20">S31-$S$30</f>
        <v>-1.9066666666666663</v>
      </c>
      <c r="U31" s="41">
        <f t="shared" ref="U31:U35" si="21">2^(-1*T31)</f>
        <v>3.7494179862399193</v>
      </c>
    </row>
    <row r="32" spans="1:21">
      <c r="H32" s="174" t="s">
        <v>85</v>
      </c>
      <c r="I32" s="175">
        <f t="shared" si="13"/>
        <v>2.1366666666666632</v>
      </c>
      <c r="J32" s="176">
        <f t="shared" si="14"/>
        <v>-2.7800000000000011</v>
      </c>
      <c r="K32" s="177">
        <f t="shared" si="15"/>
        <v>6.8685234915020361</v>
      </c>
      <c r="M32" s="178" t="s">
        <v>85</v>
      </c>
      <c r="N32" s="179">
        <f t="shared" si="16"/>
        <v>2.5399999999999991</v>
      </c>
      <c r="O32" s="180">
        <f t="shared" si="17"/>
        <v>-2.2716666666666647</v>
      </c>
      <c r="P32" s="177">
        <f t="shared" si="18"/>
        <v>4.8288065458321103</v>
      </c>
      <c r="R32" s="181" t="s">
        <v>85</v>
      </c>
      <c r="S32" s="182">
        <f t="shared" si="19"/>
        <v>3.0400000000000027</v>
      </c>
      <c r="T32" s="183">
        <f t="shared" si="20"/>
        <v>-1.7799999999999976</v>
      </c>
      <c r="U32" s="177">
        <f t="shared" si="21"/>
        <v>3.4342617457510092</v>
      </c>
    </row>
    <row r="33" spans="8:21">
      <c r="H33" s="169" t="s">
        <v>86</v>
      </c>
      <c r="I33" s="170">
        <f t="shared" si="13"/>
        <v>5.0733333333333341</v>
      </c>
      <c r="J33" s="171">
        <f>I33-$I$33</f>
        <v>0</v>
      </c>
      <c r="K33" s="41">
        <f t="shared" si="15"/>
        <v>1</v>
      </c>
      <c r="M33" s="159" t="s">
        <v>86</v>
      </c>
      <c r="N33" s="160">
        <f t="shared" si="16"/>
        <v>4.7899999999999956</v>
      </c>
      <c r="O33" s="161">
        <f>N33-$N$33</f>
        <v>0</v>
      </c>
      <c r="P33" s="41">
        <f t="shared" si="18"/>
        <v>1</v>
      </c>
      <c r="R33" s="172" t="s">
        <v>86</v>
      </c>
      <c r="S33" s="163">
        <f t="shared" si="19"/>
        <v>4.860000000000003</v>
      </c>
      <c r="T33" s="164">
        <f>S33-$S$33</f>
        <v>0</v>
      </c>
      <c r="U33" s="41">
        <f t="shared" si="21"/>
        <v>1</v>
      </c>
    </row>
    <row r="34" spans="8:21">
      <c r="H34" s="169" t="s">
        <v>87</v>
      </c>
      <c r="I34" s="170">
        <f t="shared" si="13"/>
        <v>3.3299999999999983</v>
      </c>
      <c r="J34" s="171">
        <f t="shared" ref="J34:J35" si="22">I34-$I$33</f>
        <v>-1.7433333333333358</v>
      </c>
      <c r="K34" s="41">
        <f t="shared" si="15"/>
        <v>3.3480784517538078</v>
      </c>
      <c r="M34" s="159" t="s">
        <v>87</v>
      </c>
      <c r="N34" s="160">
        <f t="shared" si="16"/>
        <v>3.5500000000000007</v>
      </c>
      <c r="O34" s="161">
        <f t="shared" ref="O34:O35" si="23">N34-$N$33</f>
        <v>-1.2399999999999949</v>
      </c>
      <c r="P34" s="41">
        <f t="shared" si="18"/>
        <v>2.3619853228590522</v>
      </c>
      <c r="R34" s="172" t="s">
        <v>87</v>
      </c>
      <c r="S34" s="163">
        <f t="shared" si="19"/>
        <v>3.7866666666666653</v>
      </c>
      <c r="T34" s="164">
        <f t="shared" ref="T34:T35" si="24">S34-$S$33</f>
        <v>-1.0733333333333377</v>
      </c>
      <c r="U34" s="41">
        <f t="shared" si="21"/>
        <v>2.1042896964014388</v>
      </c>
    </row>
    <row r="35" spans="8:21" ht="17" thickBot="1">
      <c r="H35" s="184" t="s">
        <v>88</v>
      </c>
      <c r="I35" s="185">
        <f t="shared" si="13"/>
        <v>2.5366666666666688</v>
      </c>
      <c r="J35" s="186">
        <f t="shared" si="22"/>
        <v>-2.5366666666666653</v>
      </c>
      <c r="K35" s="45">
        <f t="shared" si="15"/>
        <v>5.8024680216630973</v>
      </c>
      <c r="M35" s="187" t="s">
        <v>88</v>
      </c>
      <c r="N35" s="188">
        <f t="shared" si="16"/>
        <v>3.1600000000000037</v>
      </c>
      <c r="O35" s="189">
        <f t="shared" si="23"/>
        <v>-1.6299999999999919</v>
      </c>
      <c r="P35" s="45">
        <f t="shared" si="18"/>
        <v>3.0951299870847619</v>
      </c>
      <c r="R35" s="172" t="s">
        <v>88</v>
      </c>
      <c r="S35" s="163">
        <f t="shared" si="19"/>
        <v>3.3566666666666656</v>
      </c>
      <c r="T35" s="164">
        <f t="shared" si="24"/>
        <v>-1.5033333333333374</v>
      </c>
      <c r="U35" s="41">
        <f t="shared" si="21"/>
        <v>2.8349697344445275</v>
      </c>
    </row>
    <row r="36" spans="8:21" ht="17" thickBot="1">
      <c r="H36" s="147"/>
      <c r="I36" s="148" t="s">
        <v>70</v>
      </c>
      <c r="J36" s="149" t="s">
        <v>68</v>
      </c>
      <c r="K36" s="33" t="s">
        <v>71</v>
      </c>
      <c r="M36" s="150"/>
      <c r="N36" s="151" t="s">
        <v>70</v>
      </c>
      <c r="O36" s="152" t="s">
        <v>68</v>
      </c>
      <c r="P36" s="33" t="s">
        <v>71</v>
      </c>
      <c r="R36" s="153"/>
      <c r="S36" s="154" t="s">
        <v>70</v>
      </c>
      <c r="T36" s="155" t="s">
        <v>68</v>
      </c>
      <c r="U36" s="33" t="s">
        <v>71</v>
      </c>
    </row>
    <row r="37" spans="8:21">
      <c r="H37" s="156" t="s">
        <v>83</v>
      </c>
      <c r="I37" s="157">
        <f>AVERAGE(L2:N2)-AVERAGE(C2:E2)</f>
        <v>9.009999999999998</v>
      </c>
      <c r="J37" s="158">
        <f>I37-$I$37</f>
        <v>0</v>
      </c>
      <c r="K37" s="37">
        <f t="shared" ref="K37:K42" si="25">2^(-1*J37)</f>
        <v>1</v>
      </c>
      <c r="M37" s="191" t="s">
        <v>83</v>
      </c>
      <c r="N37" s="160">
        <f>AVERAGE(L8:N8)-AVERAGE(C8:D8)</f>
        <v>8.4216666666666704</v>
      </c>
      <c r="O37" s="161">
        <f>N37-$N$37</f>
        <v>0</v>
      </c>
      <c r="P37" s="37">
        <f t="shared" ref="P37:P42" si="26">2^(-1*O37)</f>
        <v>1</v>
      </c>
      <c r="R37" s="162" t="s">
        <v>83</v>
      </c>
      <c r="S37" s="192">
        <f>AVERAGE(L14:N14)-AVERAGE(C14:E14)</f>
        <v>8.0933333333333302</v>
      </c>
      <c r="T37" s="193">
        <f>S37-$S$37</f>
        <v>0</v>
      </c>
      <c r="U37" s="37">
        <f t="shared" ref="U37:U42" si="27">2^(-1*T37)</f>
        <v>1</v>
      </c>
    </row>
    <row r="38" spans="8:21">
      <c r="H38" s="169" t="s">
        <v>84</v>
      </c>
      <c r="I38" s="170">
        <f t="shared" ref="I38:I42" si="28">AVERAGE(L3:N3)-AVERAGE(C3:E3)</f>
        <v>5.9833333333333343</v>
      </c>
      <c r="J38" s="171">
        <f t="shared" ref="J38:J39" si="29">I38-$I$37</f>
        <v>-3.0266666666666637</v>
      </c>
      <c r="K38" s="41">
        <f t="shared" si="25"/>
        <v>8.1492464796583199</v>
      </c>
      <c r="M38" s="159" t="s">
        <v>84</v>
      </c>
      <c r="N38" s="160">
        <f t="shared" ref="N38:N42" si="30">AVERAGE(L9:N9)-AVERAGE(C9:E9)</f>
        <v>5.4766666666666666</v>
      </c>
      <c r="O38" s="161">
        <f t="shared" ref="O38:O39" si="31">N38-$N$37</f>
        <v>-2.9450000000000038</v>
      </c>
      <c r="P38" s="41">
        <f t="shared" si="26"/>
        <v>7.7007555448140321</v>
      </c>
      <c r="R38" s="172" t="s">
        <v>84</v>
      </c>
      <c r="S38" s="163">
        <f t="shared" ref="S38:S42" si="32">AVERAGE(L15:N15)-AVERAGE(C15:E15)</f>
        <v>5.5766666666666644</v>
      </c>
      <c r="T38" s="164">
        <f t="shared" ref="T38:T39" si="33">S38-$S$37</f>
        <v>-2.5166666666666657</v>
      </c>
      <c r="U38" s="41">
        <f t="shared" si="27"/>
        <v>5.7225837297410287</v>
      </c>
    </row>
    <row r="39" spans="8:21">
      <c r="H39" s="174" t="s">
        <v>85</v>
      </c>
      <c r="I39" s="175">
        <f t="shared" si="28"/>
        <v>5.1533333333333289</v>
      </c>
      <c r="J39" s="176">
        <f t="shared" si="29"/>
        <v>-3.8566666666666691</v>
      </c>
      <c r="K39" s="177">
        <f t="shared" si="25"/>
        <v>14.486796180933528</v>
      </c>
      <c r="M39" s="178" t="s">
        <v>85</v>
      </c>
      <c r="N39" s="179">
        <f t="shared" si="30"/>
        <v>4.7600000000000016</v>
      </c>
      <c r="O39" s="180">
        <f t="shared" si="31"/>
        <v>-3.6616666666666688</v>
      </c>
      <c r="P39" s="177">
        <f t="shared" si="26"/>
        <v>12.655272492333005</v>
      </c>
      <c r="R39" s="181" t="s">
        <v>85</v>
      </c>
      <c r="S39" s="182">
        <f t="shared" si="32"/>
        <v>5.09</v>
      </c>
      <c r="T39" s="183">
        <f t="shared" si="33"/>
        <v>-3.0033333333333303</v>
      </c>
      <c r="U39" s="177">
        <f t="shared" si="27"/>
        <v>8.0185052947373645</v>
      </c>
    </row>
    <row r="40" spans="8:21">
      <c r="H40" s="169" t="s">
        <v>86</v>
      </c>
      <c r="I40" s="170">
        <f>AVERAGE(L5:N5)-AVERAGE(C5:E5)</f>
        <v>9.0133333333333319</v>
      </c>
      <c r="J40" s="171">
        <f>I40-$I$40</f>
        <v>0</v>
      </c>
      <c r="K40" s="41">
        <f t="shared" si="25"/>
        <v>1</v>
      </c>
      <c r="M40" s="159" t="s">
        <v>86</v>
      </c>
      <c r="N40" s="160">
        <f t="shared" si="30"/>
        <v>8.096666666666664</v>
      </c>
      <c r="O40" s="161">
        <f>N40-$N$40</f>
        <v>0</v>
      </c>
      <c r="P40" s="41">
        <f t="shared" si="26"/>
        <v>1</v>
      </c>
      <c r="R40" s="172" t="s">
        <v>86</v>
      </c>
      <c r="S40" s="163">
        <f t="shared" si="32"/>
        <v>7.9866666666666681</v>
      </c>
      <c r="T40" s="164">
        <f>S40-$S$40</f>
        <v>0</v>
      </c>
      <c r="U40" s="41">
        <f t="shared" si="27"/>
        <v>1</v>
      </c>
    </row>
    <row r="41" spans="8:21">
      <c r="H41" s="169" t="s">
        <v>87</v>
      </c>
      <c r="I41" s="170">
        <f t="shared" si="28"/>
        <v>7.303333333333331</v>
      </c>
      <c r="J41" s="171">
        <f t="shared" ref="J41:J42" si="34">I41-$I$40</f>
        <v>-1.7100000000000009</v>
      </c>
      <c r="K41" s="41">
        <f t="shared" si="25"/>
        <v>3.2716082342311266</v>
      </c>
      <c r="M41" s="159" t="s">
        <v>87</v>
      </c>
      <c r="N41" s="160">
        <f t="shared" si="30"/>
        <v>7.2866666666666653</v>
      </c>
      <c r="O41" s="161">
        <f t="shared" ref="O41:O42" si="35">N41-$N$40</f>
        <v>-0.80999999999999872</v>
      </c>
      <c r="P41" s="41">
        <f t="shared" si="26"/>
        <v>1.7532114426320686</v>
      </c>
      <c r="R41" s="172" t="s">
        <v>87</v>
      </c>
      <c r="S41" s="163">
        <f t="shared" si="32"/>
        <v>7.0700000000000038</v>
      </c>
      <c r="T41" s="164">
        <f t="shared" ref="T41:T42" si="36">S41-$S$40</f>
        <v>-0.9166666666666643</v>
      </c>
      <c r="U41" s="41">
        <f t="shared" si="27"/>
        <v>1.8877486253633839</v>
      </c>
    </row>
    <row r="42" spans="8:21" ht="17" thickBot="1">
      <c r="H42" s="184" t="s">
        <v>88</v>
      </c>
      <c r="I42" s="185">
        <f t="shared" si="28"/>
        <v>6.3833333333333329</v>
      </c>
      <c r="J42" s="186">
        <f t="shared" si="34"/>
        <v>-2.629999999999999</v>
      </c>
      <c r="K42" s="45">
        <f t="shared" si="25"/>
        <v>6.190259974169555</v>
      </c>
      <c r="M42" s="187" t="s">
        <v>88</v>
      </c>
      <c r="N42" s="188">
        <f t="shared" si="30"/>
        <v>6.5333333333333314</v>
      </c>
      <c r="O42" s="189">
        <f t="shared" si="35"/>
        <v>-1.5633333333333326</v>
      </c>
      <c r="P42" s="45">
        <f t="shared" si="26"/>
        <v>2.9553588811792566</v>
      </c>
      <c r="R42" s="194" t="s">
        <v>88</v>
      </c>
      <c r="S42" s="195">
        <f t="shared" si="32"/>
        <v>5.543333333333333</v>
      </c>
      <c r="T42" s="196">
        <f t="shared" si="36"/>
        <v>-2.4433333333333351</v>
      </c>
      <c r="U42" s="45">
        <f t="shared" si="27"/>
        <v>5.4389694912514086</v>
      </c>
    </row>
  </sheetData>
  <mergeCells count="12">
    <mergeCell ref="A2:A7"/>
    <mergeCell ref="A8:A13"/>
    <mergeCell ref="A14:A19"/>
    <mergeCell ref="H21:K21"/>
    <mergeCell ref="M21:P21"/>
    <mergeCell ref="R21:U2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sqref="A1:C25"/>
    </sheetView>
  </sheetViews>
  <sheetFormatPr baseColWidth="10" defaultRowHeight="16"/>
  <sheetData>
    <row r="1" spans="1:3">
      <c r="A1" t="s">
        <v>0</v>
      </c>
      <c r="B1" t="s">
        <v>1</v>
      </c>
      <c r="C1" t="s">
        <v>2</v>
      </c>
    </row>
    <row r="2" spans="1:3">
      <c r="A2" t="s">
        <v>4</v>
      </c>
      <c r="B2">
        <v>1.1519206559999999</v>
      </c>
      <c r="C2">
        <v>6.9305786999999994E-2</v>
      </c>
    </row>
    <row r="3" spans="1:3">
      <c r="A3" t="s">
        <v>4</v>
      </c>
      <c r="B3">
        <v>0.70930375599999995</v>
      </c>
    </row>
    <row r="4" spans="1:3">
      <c r="A4" t="s">
        <v>4</v>
      </c>
      <c r="B4">
        <v>1.3358948390000001</v>
      </c>
    </row>
    <row r="5" spans="1:3">
      <c r="A5" t="s">
        <v>4</v>
      </c>
      <c r="B5">
        <v>1.3290809809999999</v>
      </c>
    </row>
    <row r="6" spans="1:3">
      <c r="A6" t="s">
        <v>4</v>
      </c>
      <c r="B6">
        <v>0.83592796199999997</v>
      </c>
    </row>
    <row r="7" spans="1:3">
      <c r="A7" t="s">
        <v>4</v>
      </c>
      <c r="B7">
        <v>1.1082930339999999</v>
      </c>
    </row>
    <row r="8" spans="1:3">
      <c r="A8" t="s">
        <v>4</v>
      </c>
      <c r="B8">
        <v>0.81293118900000005</v>
      </c>
    </row>
    <row r="9" spans="1:3">
      <c r="A9" t="s">
        <v>4</v>
      </c>
      <c r="B9">
        <v>0.86857770199999995</v>
      </c>
    </row>
    <row r="10" spans="1:3">
      <c r="A10" t="s">
        <v>4</v>
      </c>
      <c r="B10">
        <v>0.94788344499999999</v>
      </c>
    </row>
    <row r="11" spans="1:3">
      <c r="A11" t="s">
        <v>4</v>
      </c>
      <c r="B11">
        <v>0.90018643499999995</v>
      </c>
    </row>
    <row r="12" spans="1:3">
      <c r="A12" t="s">
        <v>6</v>
      </c>
      <c r="B12">
        <v>4.3436456000000003</v>
      </c>
      <c r="C12">
        <v>0.653541543</v>
      </c>
    </row>
    <row r="13" spans="1:3">
      <c r="A13" t="s">
        <v>6</v>
      </c>
      <c r="B13">
        <v>1.2915101200000001</v>
      </c>
    </row>
    <row r="14" spans="1:3">
      <c r="A14" t="s">
        <v>6</v>
      </c>
      <c r="B14">
        <v>5.1971760299999996</v>
      </c>
    </row>
    <row r="15" spans="1:3">
      <c r="A15" t="s">
        <v>6</v>
      </c>
      <c r="B15">
        <v>3.58068271</v>
      </c>
    </row>
    <row r="16" spans="1:3">
      <c r="A16" t="s">
        <v>6</v>
      </c>
      <c r="B16">
        <v>3.2343115600000001</v>
      </c>
    </row>
    <row r="17" spans="1:3">
      <c r="A17" t="s">
        <v>9</v>
      </c>
      <c r="B17">
        <v>0.67854676000000003</v>
      </c>
      <c r="C17">
        <v>0.113962827</v>
      </c>
    </row>
    <row r="18" spans="1:3">
      <c r="A18" t="s">
        <v>9</v>
      </c>
      <c r="B18">
        <v>1.3993015799999999</v>
      </c>
    </row>
    <row r="19" spans="1:3">
      <c r="A19" t="s">
        <v>9</v>
      </c>
      <c r="B19">
        <v>0.46126036999999998</v>
      </c>
    </row>
    <row r="20" spans="1:3">
      <c r="A20" t="s">
        <v>9</v>
      </c>
      <c r="B20">
        <v>0.52807404000000002</v>
      </c>
    </row>
    <row r="21" spans="1:3">
      <c r="A21" t="s">
        <v>9</v>
      </c>
      <c r="B21">
        <v>0.50829493000000003</v>
      </c>
    </row>
    <row r="22" spans="1:3">
      <c r="A22" t="s">
        <v>9</v>
      </c>
      <c r="B22">
        <v>0.65772662999999998</v>
      </c>
    </row>
    <row r="23" spans="1:3">
      <c r="A23" t="s">
        <v>9</v>
      </c>
      <c r="B23">
        <v>0.63898851999999995</v>
      </c>
    </row>
    <row r="24" spans="1:3">
      <c r="A24" t="s">
        <v>9</v>
      </c>
      <c r="B24">
        <v>0.98564357999999996</v>
      </c>
    </row>
    <row r="25" spans="1:3">
      <c r="A25" t="s">
        <v>9</v>
      </c>
      <c r="B25">
        <v>1.2556427299999999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0E7F-6C63-984D-992B-A4A1A5A3E9F8}">
  <dimension ref="A1:K25"/>
  <sheetViews>
    <sheetView workbookViewId="0">
      <selection activeCell="F34" sqref="F34"/>
    </sheetView>
  </sheetViews>
  <sheetFormatPr baseColWidth="10" defaultRowHeight="16"/>
  <sheetData>
    <row r="1" spans="1:1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19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/>
      <c r="J3" s="3" t="s">
        <v>27</v>
      </c>
      <c r="K3" s="3" t="s">
        <v>28</v>
      </c>
    </row>
    <row r="4" spans="1:11">
      <c r="A4" s="2"/>
      <c r="B4" s="2"/>
      <c r="C4" s="2"/>
      <c r="D4" s="2"/>
      <c r="E4" s="2"/>
      <c r="F4" s="2"/>
      <c r="G4" s="2"/>
      <c r="H4" s="2"/>
      <c r="I4" s="2"/>
      <c r="J4" s="3"/>
      <c r="K4" s="3"/>
    </row>
    <row r="5" spans="1:11">
      <c r="A5" s="4" t="s">
        <v>29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/>
    </row>
    <row r="6" spans="1:11">
      <c r="A6" s="4" t="s">
        <v>30</v>
      </c>
      <c r="B6" s="2">
        <v>2.2438376899584873</v>
      </c>
      <c r="C6" s="2">
        <v>1.3139217475022904</v>
      </c>
      <c r="D6" s="2">
        <v>4.197555380950277</v>
      </c>
      <c r="E6" s="2">
        <v>10.987340247220112</v>
      </c>
      <c r="F6" s="2">
        <v>5.1454789778103081</v>
      </c>
      <c r="G6" s="2">
        <v>2.742725683851297</v>
      </c>
      <c r="H6" s="2">
        <v>3.1540329476203288</v>
      </c>
      <c r="I6" s="2"/>
      <c r="J6" s="2" t="s">
        <v>31</v>
      </c>
      <c r="K6" s="5">
        <v>1.2500000000000001E-2</v>
      </c>
    </row>
    <row r="7" spans="1:11">
      <c r="A7" s="4" t="s">
        <v>32</v>
      </c>
      <c r="B7" s="2">
        <v>0.7621934104734418</v>
      </c>
      <c r="C7" s="2">
        <v>0.77599357660286883</v>
      </c>
      <c r="D7" s="2">
        <v>1.118609483540471</v>
      </c>
      <c r="E7" s="2">
        <v>0.73441022467578343</v>
      </c>
      <c r="F7" s="2">
        <v>1.0294262118679884</v>
      </c>
      <c r="G7" s="2">
        <v>0.59434168737794124</v>
      </c>
      <c r="H7" s="2">
        <v>0.62790330616990619</v>
      </c>
      <c r="I7" s="2"/>
      <c r="J7" s="2" t="s">
        <v>31</v>
      </c>
      <c r="K7" s="5">
        <v>9.2999999999999992E-3</v>
      </c>
    </row>
    <row r="9" spans="1:11">
      <c r="A9" s="2" t="s">
        <v>33</v>
      </c>
      <c r="B9" s="6"/>
      <c r="C9" s="6"/>
      <c r="D9" s="6"/>
      <c r="E9" s="6"/>
      <c r="F9" s="6"/>
    </row>
    <row r="10" spans="1:11">
      <c r="A10" s="2"/>
      <c r="B10" s="6"/>
      <c r="C10" s="6"/>
      <c r="D10" s="6"/>
      <c r="E10" s="6"/>
      <c r="F10" s="6"/>
    </row>
    <row r="11" spans="1:11">
      <c r="A11" s="4" t="s">
        <v>29</v>
      </c>
      <c r="B11" s="6">
        <v>1</v>
      </c>
      <c r="C11" s="6">
        <v>1</v>
      </c>
      <c r="D11" s="2">
        <v>1</v>
      </c>
      <c r="E11" s="6">
        <v>1</v>
      </c>
      <c r="F11" s="2">
        <v>1</v>
      </c>
    </row>
    <row r="12" spans="1:11">
      <c r="A12" s="4" t="s">
        <v>30</v>
      </c>
      <c r="B12" s="6">
        <v>3.5992928916379801</v>
      </c>
      <c r="C12" s="6">
        <v>6.9376215528729235</v>
      </c>
      <c r="D12" s="7">
        <v>2.0764740000000002</v>
      </c>
      <c r="E12" s="6">
        <v>3.4065129014073796</v>
      </c>
      <c r="F12" s="7">
        <v>2.1058344999999998</v>
      </c>
      <c r="J12" s="2" t="s">
        <v>31</v>
      </c>
      <c r="K12" s="7">
        <v>1.8100000000000002E-2</v>
      </c>
    </row>
    <row r="13" spans="1:11">
      <c r="A13" s="4" t="s">
        <v>32</v>
      </c>
      <c r="B13" s="6">
        <v>2.3350340139528809</v>
      </c>
      <c r="C13" s="6">
        <v>1.9627028016001196</v>
      </c>
      <c r="D13" s="7">
        <v>0.74905299999999997</v>
      </c>
      <c r="E13" s="6">
        <v>1.1506528596970149</v>
      </c>
      <c r="F13" s="7">
        <v>1.9568582999999999</v>
      </c>
      <c r="J13" s="7" t="s">
        <v>34</v>
      </c>
      <c r="K13" s="7">
        <v>6.5299999999999997E-2</v>
      </c>
    </row>
    <row r="14" spans="1:11">
      <c r="A14" s="6"/>
      <c r="B14" s="6"/>
      <c r="C14" s="6"/>
      <c r="D14" s="6"/>
      <c r="E14" s="6"/>
      <c r="F14" s="6"/>
    </row>
    <row r="15" spans="1:11">
      <c r="A15" s="2" t="s">
        <v>35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2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4" t="s">
        <v>29</v>
      </c>
      <c r="B17" s="6">
        <v>1</v>
      </c>
      <c r="C17" s="6">
        <v>1</v>
      </c>
      <c r="D17" s="6">
        <v>1</v>
      </c>
      <c r="E17" s="7">
        <v>1</v>
      </c>
      <c r="F17" s="6">
        <v>1</v>
      </c>
      <c r="G17" s="6">
        <v>1</v>
      </c>
      <c r="H17" s="6">
        <v>1</v>
      </c>
      <c r="I17" s="6"/>
      <c r="J17" s="6"/>
      <c r="K17" s="6"/>
    </row>
    <row r="18" spans="1:11">
      <c r="A18" s="4" t="s">
        <v>30</v>
      </c>
      <c r="B18" s="6">
        <v>2.7181006288767202</v>
      </c>
      <c r="C18" s="6">
        <v>1.3036471083593426</v>
      </c>
      <c r="D18" s="7">
        <v>3.0762200000000002</v>
      </c>
      <c r="E18" s="7">
        <v>1.625427</v>
      </c>
      <c r="F18" s="7">
        <v>3.0913702860000001</v>
      </c>
      <c r="G18" s="7">
        <v>1.2319020000000001</v>
      </c>
      <c r="H18" s="7">
        <v>1.6075938000000001</v>
      </c>
      <c r="I18" s="6"/>
      <c r="J18" s="2" t="s">
        <v>31</v>
      </c>
      <c r="K18" s="7">
        <v>4.5999999999999999E-3</v>
      </c>
    </row>
    <row r="19" spans="1:11">
      <c r="A19" s="4" t="s">
        <v>32</v>
      </c>
      <c r="B19" s="6">
        <v>1.1980262014202243</v>
      </c>
      <c r="C19" s="6">
        <v>1.5643783478071844</v>
      </c>
      <c r="D19" s="7">
        <v>2.1681919999999999</v>
      </c>
      <c r="E19" s="7">
        <v>0.61327699999999996</v>
      </c>
      <c r="F19" s="7">
        <v>0.58946566</v>
      </c>
      <c r="G19" s="7">
        <v>1.0305009999999999</v>
      </c>
      <c r="H19" s="7">
        <v>1.2194545000000001</v>
      </c>
      <c r="I19" s="6"/>
      <c r="J19" s="2" t="s">
        <v>31</v>
      </c>
      <c r="K19" s="7">
        <v>3.5299999999999998E-2</v>
      </c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8" t="s">
        <v>36</v>
      </c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10" t="s">
        <v>29</v>
      </c>
      <c r="B23" s="9">
        <v>1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0" t="s">
        <v>30</v>
      </c>
      <c r="B24" s="9">
        <v>1.4654562617766416</v>
      </c>
      <c r="C24" s="11">
        <v>1.303647</v>
      </c>
      <c r="D24" s="11">
        <v>1.857534</v>
      </c>
      <c r="E24" s="11">
        <v>1.5707120000000001</v>
      </c>
      <c r="F24" s="11">
        <v>1.4980703500000001</v>
      </c>
      <c r="G24" s="11">
        <v>1.288673</v>
      </c>
      <c r="H24" s="11">
        <v>1.5019233999999999</v>
      </c>
      <c r="I24" s="9"/>
      <c r="J24" s="8" t="s">
        <v>31</v>
      </c>
      <c r="K24" s="11" t="s">
        <v>37</v>
      </c>
    </row>
    <row r="25" spans="1:11">
      <c r="A25" s="10" t="s">
        <v>32</v>
      </c>
      <c r="B25" s="9">
        <v>1.2119586410711183</v>
      </c>
      <c r="C25" s="11">
        <v>1.564378</v>
      </c>
      <c r="D25" s="11">
        <v>1.011501</v>
      </c>
      <c r="E25" s="11">
        <v>0.67851700000000004</v>
      </c>
      <c r="F25" s="11">
        <v>0.82630669199999995</v>
      </c>
      <c r="G25" s="11">
        <v>1.061763</v>
      </c>
      <c r="H25" s="11">
        <v>0.8252372</v>
      </c>
      <c r="I25" s="9"/>
      <c r="J25" s="8" t="s">
        <v>31</v>
      </c>
      <c r="K25" s="11">
        <v>4.0000000000000001E-3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E169-40FB-D14D-8716-C02E7EFA98F1}">
  <dimension ref="A1:K11"/>
  <sheetViews>
    <sheetView workbookViewId="0">
      <selection activeCell="J20" sqref="J20"/>
    </sheetView>
  </sheetViews>
  <sheetFormatPr baseColWidth="10" defaultRowHeight="16"/>
  <sheetData>
    <row r="1" spans="1:11">
      <c r="A1" s="1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/>
      <c r="J2" s="3" t="s">
        <v>27</v>
      </c>
      <c r="K2" s="3" t="s">
        <v>28</v>
      </c>
    </row>
    <row r="3" spans="1:11">
      <c r="A3" s="2" t="s">
        <v>39</v>
      </c>
      <c r="B3" s="2"/>
      <c r="C3" s="2"/>
      <c r="D3" s="2"/>
      <c r="E3" s="2"/>
      <c r="F3" s="6"/>
      <c r="G3" s="6"/>
      <c r="H3" s="6"/>
      <c r="I3" s="6"/>
      <c r="J3" s="6"/>
      <c r="K3" s="6"/>
    </row>
    <row r="4" spans="1:11">
      <c r="A4" s="2"/>
      <c r="B4" s="2"/>
      <c r="C4" s="2"/>
      <c r="D4" s="2"/>
      <c r="E4" s="2"/>
      <c r="F4" s="6"/>
      <c r="G4" s="6"/>
      <c r="H4" s="6"/>
      <c r="I4" s="6"/>
      <c r="J4" s="6"/>
      <c r="K4" s="6"/>
    </row>
    <row r="5" spans="1:11">
      <c r="A5" s="2" t="s">
        <v>40</v>
      </c>
      <c r="B5" s="2">
        <v>1</v>
      </c>
      <c r="C5" s="2">
        <v>1</v>
      </c>
      <c r="D5" s="2">
        <v>1</v>
      </c>
      <c r="E5" s="2"/>
      <c r="F5" s="6"/>
      <c r="G5" s="6"/>
      <c r="H5" s="6"/>
      <c r="I5" s="6"/>
      <c r="J5" s="6"/>
      <c r="K5" s="6"/>
    </row>
    <row r="6" spans="1:11">
      <c r="A6" s="2" t="s">
        <v>41</v>
      </c>
      <c r="B6" s="2">
        <v>1.5086390791572284</v>
      </c>
      <c r="C6" s="2">
        <v>2.2580895089483142</v>
      </c>
      <c r="D6" s="2">
        <v>2.6532505676428122</v>
      </c>
      <c r="E6" s="2"/>
      <c r="F6" s="6"/>
      <c r="G6" s="6"/>
      <c r="H6" s="6"/>
      <c r="I6" s="6"/>
      <c r="J6" s="2" t="s">
        <v>31</v>
      </c>
      <c r="K6" s="7">
        <v>3.0499999999999999E-2</v>
      </c>
    </row>
    <row r="7" spans="1:11">
      <c r="A7" s="2" t="s">
        <v>42</v>
      </c>
      <c r="B7" s="2">
        <v>2.3936782092865081</v>
      </c>
      <c r="C7" s="2">
        <v>2.3573494058935274</v>
      </c>
      <c r="D7" s="2">
        <v>3.1984428897133865</v>
      </c>
      <c r="E7" s="2"/>
      <c r="F7" s="6"/>
      <c r="G7" s="6"/>
      <c r="H7" s="6"/>
      <c r="I7" s="6"/>
      <c r="J7" s="2" t="s">
        <v>31</v>
      </c>
      <c r="K7" s="7">
        <v>4.4000000000000003E-3</v>
      </c>
    </row>
    <row r="8" spans="1:11">
      <c r="A8" s="2"/>
      <c r="B8" s="2"/>
      <c r="C8" s="2"/>
      <c r="D8" s="2"/>
      <c r="E8" s="2"/>
      <c r="F8" s="6"/>
      <c r="G8" s="6"/>
      <c r="H8" s="6"/>
      <c r="I8" s="6"/>
      <c r="J8" s="2"/>
      <c r="K8" s="7"/>
    </row>
    <row r="9" spans="1:11">
      <c r="A9" s="2" t="s">
        <v>43</v>
      </c>
      <c r="B9" s="2">
        <v>1</v>
      </c>
      <c r="C9" s="2">
        <v>1</v>
      </c>
      <c r="D9" s="2">
        <v>1</v>
      </c>
      <c r="E9" s="2"/>
      <c r="F9" s="6"/>
      <c r="G9" s="6"/>
      <c r="H9" s="6"/>
      <c r="I9" s="6"/>
      <c r="J9" s="6"/>
      <c r="K9" s="6"/>
    </row>
    <row r="10" spans="1:11">
      <c r="A10" s="2" t="s">
        <v>44</v>
      </c>
      <c r="B10" s="2">
        <v>0.89860977907084438</v>
      </c>
      <c r="C10" s="2">
        <v>0.60781529950572333</v>
      </c>
      <c r="D10" s="2">
        <v>0.36784205414724608</v>
      </c>
      <c r="E10" s="2"/>
      <c r="F10" s="6"/>
      <c r="G10" s="6"/>
      <c r="H10" s="6"/>
      <c r="I10" s="6"/>
      <c r="J10" s="2" t="s">
        <v>31</v>
      </c>
      <c r="K10" s="7">
        <v>4.9700000000000001E-2</v>
      </c>
    </row>
    <row r="11" spans="1:11">
      <c r="A11" s="2" t="s">
        <v>45</v>
      </c>
      <c r="B11" s="2">
        <v>1.1976741925147931</v>
      </c>
      <c r="C11" s="2">
        <v>1.503538530270168</v>
      </c>
      <c r="D11" s="2">
        <v>1.2438908912674491</v>
      </c>
      <c r="E11" s="2"/>
      <c r="F11" s="6"/>
      <c r="G11" s="6"/>
      <c r="H11" s="6"/>
      <c r="I11" s="6"/>
      <c r="J11" s="2" t="s">
        <v>31</v>
      </c>
      <c r="K11" s="7">
        <v>1.17E-2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09A1-5747-2F4C-BDCF-D1DDC776E852}">
  <dimension ref="A1:K5"/>
  <sheetViews>
    <sheetView workbookViewId="0">
      <selection activeCell="B2" sqref="B2:K2"/>
    </sheetView>
  </sheetViews>
  <sheetFormatPr baseColWidth="10" defaultRowHeight="16"/>
  <sheetData>
    <row r="1" spans="1:11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/>
      <c r="J2" s="3" t="s">
        <v>27</v>
      </c>
      <c r="K2" s="3" t="s">
        <v>28</v>
      </c>
    </row>
    <row r="3" spans="1:11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 t="s">
        <v>48</v>
      </c>
      <c r="B5" s="2">
        <v>1</v>
      </c>
      <c r="C5" s="2">
        <v>1</v>
      </c>
      <c r="D5" s="2">
        <v>1</v>
      </c>
      <c r="E5" s="2"/>
      <c r="F5" s="2"/>
      <c r="G5" s="2"/>
      <c r="H5" s="2"/>
      <c r="I5" s="2"/>
      <c r="J5" s="2" t="s">
        <v>31</v>
      </c>
      <c r="K5" s="7">
        <v>4.0000000000000002E-4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7387-73B3-C046-B596-79607552AC04}">
  <dimension ref="A1:K6"/>
  <sheetViews>
    <sheetView workbookViewId="0">
      <selection activeCell="B2" sqref="B2:K2"/>
    </sheetView>
  </sheetViews>
  <sheetFormatPr baseColWidth="10" defaultRowHeight="16"/>
  <sheetData>
    <row r="1" spans="1:11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/>
      <c r="J2" s="3" t="s">
        <v>27</v>
      </c>
      <c r="K2" s="3" t="s">
        <v>28</v>
      </c>
    </row>
    <row r="3" spans="1:11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 t="s">
        <v>50</v>
      </c>
      <c r="B5" s="2">
        <v>1</v>
      </c>
      <c r="C5" s="2">
        <v>1</v>
      </c>
      <c r="D5" s="2">
        <v>1</v>
      </c>
      <c r="E5" s="2"/>
      <c r="F5" s="2"/>
      <c r="G5" s="2"/>
      <c r="H5" s="2"/>
      <c r="I5" s="2"/>
      <c r="J5" s="2" t="s">
        <v>34</v>
      </c>
      <c r="K5" s="5">
        <v>0.45119999999999999</v>
      </c>
    </row>
    <row r="6" spans="1:11">
      <c r="A6" s="2" t="s">
        <v>51</v>
      </c>
      <c r="B6" s="2">
        <v>1.0160701429937016</v>
      </c>
      <c r="C6" s="2">
        <v>1.0083524548945952</v>
      </c>
      <c r="D6" s="2">
        <v>0.99378109332255471</v>
      </c>
      <c r="E6" s="2"/>
      <c r="F6" s="2"/>
      <c r="G6" s="2"/>
      <c r="H6" s="2"/>
      <c r="I6" s="2"/>
      <c r="J6" s="2"/>
      <c r="K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Figure2D</vt:lpstr>
      <vt:lpstr>Figure 3E</vt:lpstr>
      <vt:lpstr>Figure 3F</vt:lpstr>
      <vt:lpstr>Figure 4D, E</vt:lpstr>
      <vt:lpstr>Figure 5I</vt:lpstr>
      <vt:lpstr>Figure 5E</vt:lpstr>
      <vt:lpstr>Figure 5J</vt:lpstr>
      <vt:lpstr>Figure 5K</vt:lpstr>
      <vt:lpstr>Figure 6E</vt:lpstr>
      <vt:lpstr>Figure 8E</vt:lpstr>
      <vt:lpstr>Figure 8J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2021-09-28T21:45:23Z</dcterms:created>
  <dcterms:modified xsi:type="dcterms:W3CDTF">2021-09-29T13:54:36Z</dcterms:modified>
</cp:coreProperties>
</file>